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Z:\H&amp;S\NASPM\Document Folder\Approved for Website\NASPM Documents on the Website\"/>
    </mc:Choice>
  </mc:AlternateContent>
  <workbookProtection lockStructure="1"/>
  <bookViews>
    <workbookView xWindow="0" yWindow="0" windowWidth="28800" windowHeight="11700"/>
  </bookViews>
  <sheets>
    <sheet name="About" sheetId="1" r:id="rId1"/>
    <sheet name="Contractor information" sheetId="4" r:id="rId2"/>
    <sheet name="Tracker" sheetId="2" r:id="rId3"/>
    <sheet name="Workplan" sheetId="3" r:id="rId4"/>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5" i="3" l="1"/>
  <c r="B16" i="3"/>
  <c r="B17" i="3"/>
  <c r="B18" i="3"/>
  <c r="B19" i="3"/>
  <c r="B20" i="3"/>
  <c r="B21" i="3"/>
  <c r="B22" i="3"/>
  <c r="B23" i="3"/>
  <c r="B24" i="3"/>
  <c r="B25" i="3"/>
  <c r="B26" i="3"/>
  <c r="B27" i="3"/>
  <c r="B28" i="3"/>
  <c r="B29" i="3"/>
  <c r="B30" i="3"/>
  <c r="B31" i="3"/>
  <c r="B32" i="3"/>
  <c r="B33" i="3"/>
  <c r="B34" i="3"/>
  <c r="B35" i="3"/>
  <c r="B36" i="3"/>
  <c r="B37" i="3"/>
  <c r="B38" i="3"/>
  <c r="B39" i="3"/>
  <c r="B40" i="3"/>
  <c r="B41" i="3"/>
  <c r="B42" i="3"/>
  <c r="B43" i="3"/>
  <c r="B44" i="3"/>
  <c r="B45" i="3"/>
  <c r="B46" i="3"/>
  <c r="B47" i="3"/>
  <c r="B48" i="3"/>
  <c r="B49" i="3"/>
  <c r="B50" i="3"/>
  <c r="B6" i="3"/>
  <c r="B7" i="3"/>
  <c r="B8" i="3"/>
  <c r="B9" i="3"/>
  <c r="B10" i="3"/>
  <c r="B11" i="3"/>
  <c r="B12" i="3"/>
  <c r="B13" i="3"/>
  <c r="B14" i="3"/>
  <c r="D7" i="3"/>
  <c r="E7" i="3" s="1"/>
  <c r="F7" i="3" s="1"/>
  <c r="G7" i="3" s="1"/>
  <c r="D8" i="3"/>
  <c r="E8" i="3" s="1"/>
  <c r="D9" i="3"/>
  <c r="E9" i="3" s="1"/>
  <c r="F9" i="3" s="1"/>
  <c r="G9" i="3" s="1"/>
  <c r="D10" i="3"/>
  <c r="E10" i="3" s="1"/>
  <c r="F10" i="3" s="1"/>
  <c r="G10" i="3" s="1"/>
  <c r="D11" i="3"/>
  <c r="E11" i="3" s="1"/>
  <c r="F11" i="3" s="1"/>
  <c r="G11" i="3" s="1"/>
  <c r="D12" i="3"/>
  <c r="E12" i="3" s="1"/>
  <c r="F12" i="3" s="1"/>
  <c r="G12" i="3" s="1"/>
  <c r="D13" i="3"/>
  <c r="E13" i="3" s="1"/>
  <c r="F13" i="3" s="1"/>
  <c r="D14" i="3"/>
  <c r="E14" i="3" s="1"/>
  <c r="F14" i="3" s="1"/>
  <c r="D15" i="3"/>
  <c r="E15" i="3" s="1"/>
  <c r="F15" i="3" s="1"/>
  <c r="G15" i="3" s="1"/>
  <c r="D16" i="3"/>
  <c r="E16" i="3" s="1"/>
  <c r="D17" i="3"/>
  <c r="E17" i="3" s="1"/>
  <c r="F17" i="3" s="1"/>
  <c r="G17" i="3" s="1"/>
  <c r="H17" i="3" s="1"/>
  <c r="D18" i="3"/>
  <c r="E18" i="3" s="1"/>
  <c r="D19" i="3"/>
  <c r="E19" i="3" s="1"/>
  <c r="F19" i="3" s="1"/>
  <c r="G19" i="3" s="1"/>
  <c r="D20" i="3"/>
  <c r="E20" i="3" s="1"/>
  <c r="F20" i="3" s="1"/>
  <c r="D21" i="3"/>
  <c r="E21" i="3" s="1"/>
  <c r="F21" i="3" s="1"/>
  <c r="G21" i="3" s="1"/>
  <c r="D22" i="3"/>
  <c r="E22" i="3" s="1"/>
  <c r="D23" i="3"/>
  <c r="E23" i="3"/>
  <c r="F23" i="3" s="1"/>
  <c r="G23" i="3" s="1"/>
  <c r="D24" i="3"/>
  <c r="E24" i="3" s="1"/>
  <c r="F24" i="3" s="1"/>
  <c r="G24" i="3" s="1"/>
  <c r="D25" i="3"/>
  <c r="E25" i="3" s="1"/>
  <c r="D26" i="3"/>
  <c r="E26" i="3" s="1"/>
  <c r="F26" i="3" s="1"/>
  <c r="G26" i="3" s="1"/>
  <c r="D27" i="3"/>
  <c r="E27" i="3" s="1"/>
  <c r="F27" i="3" s="1"/>
  <c r="G27" i="3" s="1"/>
  <c r="D28" i="3"/>
  <c r="E28" i="3" s="1"/>
  <c r="D29" i="3"/>
  <c r="E29" i="3" s="1"/>
  <c r="D30" i="3"/>
  <c r="E30" i="3" s="1"/>
  <c r="D31" i="3"/>
  <c r="E31" i="3" s="1"/>
  <c r="F31" i="3" s="1"/>
  <c r="D32" i="3"/>
  <c r="E32" i="3" s="1"/>
  <c r="D33" i="3"/>
  <c r="E33" i="3" s="1"/>
  <c r="F33" i="3" s="1"/>
  <c r="G33" i="3" s="1"/>
  <c r="D34" i="3"/>
  <c r="E34" i="3" s="1"/>
  <c r="F34" i="3" s="1"/>
  <c r="G34" i="3" s="1"/>
  <c r="D35" i="3"/>
  <c r="E35" i="3" s="1"/>
  <c r="F35" i="3" s="1"/>
  <c r="D36" i="3"/>
  <c r="E36" i="3" s="1"/>
  <c r="D37" i="3"/>
  <c r="E37" i="3" s="1"/>
  <c r="F37" i="3" s="1"/>
  <c r="G37" i="3" s="1"/>
  <c r="D38" i="3"/>
  <c r="E38" i="3" s="1"/>
  <c r="F38" i="3" s="1"/>
  <c r="G38" i="3" s="1"/>
  <c r="D39" i="3"/>
  <c r="E39" i="3" s="1"/>
  <c r="F39" i="3" s="1"/>
  <c r="G39" i="3" s="1"/>
  <c r="D40" i="3"/>
  <c r="E40" i="3" s="1"/>
  <c r="F40" i="3" s="1"/>
  <c r="G40" i="3" s="1"/>
  <c r="D41" i="3"/>
  <c r="E41" i="3" s="1"/>
  <c r="F41" i="3" s="1"/>
  <c r="G41" i="3" s="1"/>
  <c r="D42" i="3"/>
  <c r="E42" i="3" s="1"/>
  <c r="F42" i="3" s="1"/>
  <c r="G42" i="3" s="1"/>
  <c r="H42" i="3" s="1"/>
  <c r="D43" i="3"/>
  <c r="E43" i="3" s="1"/>
  <c r="D44" i="3"/>
  <c r="E44" i="3" s="1"/>
  <c r="D45" i="3"/>
  <c r="E45" i="3" s="1"/>
  <c r="F45" i="3" s="1"/>
  <c r="G45" i="3" s="1"/>
  <c r="D46" i="3"/>
  <c r="E46" i="3" s="1"/>
  <c r="D47" i="3"/>
  <c r="E47" i="3" s="1"/>
  <c r="F47" i="3" s="1"/>
  <c r="G47" i="3" s="1"/>
  <c r="D48" i="3"/>
  <c r="E48" i="3" s="1"/>
  <c r="F48" i="3" s="1"/>
  <c r="D49" i="3"/>
  <c r="E49" i="3" s="1"/>
  <c r="F49" i="3" s="1"/>
  <c r="G49" i="3" s="1"/>
  <c r="D50" i="3"/>
  <c r="E50" i="3" s="1"/>
  <c r="F50" i="3" s="1"/>
  <c r="G50" i="3" s="1"/>
  <c r="H50" i="3" s="1"/>
  <c r="D6" i="3"/>
  <c r="E6" i="3" s="1"/>
  <c r="C7" i="3"/>
  <c r="C8" i="3"/>
  <c r="C9" i="3"/>
  <c r="C10" i="3"/>
  <c r="C11" i="3"/>
  <c r="C12" i="3"/>
  <c r="C13" i="3"/>
  <c r="C14" i="3"/>
  <c r="C15" i="3"/>
  <c r="C16" i="3"/>
  <c r="C17" i="3"/>
  <c r="C18" i="3"/>
  <c r="C19" i="3"/>
  <c r="C20" i="3"/>
  <c r="C21" i="3"/>
  <c r="C22" i="3"/>
  <c r="C23" i="3"/>
  <c r="C24" i="3"/>
  <c r="C25" i="3"/>
  <c r="C26" i="3"/>
  <c r="C27" i="3"/>
  <c r="C28" i="3"/>
  <c r="C29" i="3"/>
  <c r="C30" i="3"/>
  <c r="C31" i="3"/>
  <c r="C32" i="3"/>
  <c r="C33" i="3"/>
  <c r="C34" i="3"/>
  <c r="C35" i="3"/>
  <c r="C36" i="3"/>
  <c r="C37" i="3"/>
  <c r="C38" i="3"/>
  <c r="C39" i="3"/>
  <c r="C40" i="3"/>
  <c r="C41" i="3"/>
  <c r="C42" i="3"/>
  <c r="C43" i="3"/>
  <c r="C44" i="3"/>
  <c r="C45" i="3"/>
  <c r="C46" i="3"/>
  <c r="C47" i="3"/>
  <c r="C48" i="3"/>
  <c r="C49" i="3"/>
  <c r="C50" i="3"/>
  <c r="C6" i="3"/>
  <c r="J9" i="2"/>
  <c r="J19" i="2"/>
  <c r="J48" i="2"/>
  <c r="J7" i="2"/>
  <c r="J17" i="2"/>
  <c r="J28" i="2"/>
  <c r="J26" i="2"/>
  <c r="J12" i="2"/>
  <c r="J40" i="2"/>
  <c r="J47" i="2"/>
  <c r="J6" i="2"/>
  <c r="J42" i="2"/>
  <c r="J20" i="2"/>
  <c r="J46" i="2"/>
  <c r="J39" i="2"/>
  <c r="J30" i="2"/>
  <c r="J25" i="2"/>
  <c r="J11" i="2"/>
  <c r="J36" i="2"/>
  <c r="J32" i="2"/>
  <c r="J14" i="2"/>
  <c r="J45" i="2"/>
  <c r="J8" i="2"/>
  <c r="J18" i="2"/>
  <c r="J23" i="2"/>
  <c r="J49" i="2"/>
  <c r="J24" i="2"/>
  <c r="J21" i="2"/>
  <c r="J10" i="2"/>
  <c r="J27" i="2"/>
  <c r="J31" i="2"/>
  <c r="J33" i="2"/>
  <c r="J5" i="2"/>
  <c r="J37" i="2"/>
  <c r="J22" i="2"/>
  <c r="J15" i="2"/>
  <c r="J16" i="2"/>
  <c r="J34" i="2"/>
  <c r="J35" i="2"/>
  <c r="J41" i="2"/>
  <c r="J38" i="2"/>
  <c r="J44" i="2"/>
  <c r="J43" i="2"/>
  <c r="J13" i="2"/>
  <c r="J29" i="2"/>
  <c r="H41" i="3" l="1"/>
  <c r="G31" i="3"/>
  <c r="H31" i="3" s="1"/>
  <c r="I7" i="3" a="1"/>
  <c r="I7" i="3" s="1"/>
  <c r="N7" i="3" s="1"/>
  <c r="I30" i="3" a="1"/>
  <c r="I30" i="3" s="1"/>
  <c r="P30" i="3" s="1"/>
  <c r="I34" i="3" a="1"/>
  <c r="I34" i="3" s="1"/>
  <c r="G48" i="3"/>
  <c r="H48" i="3" s="1"/>
  <c r="I18" i="3" a="1"/>
  <c r="I18" i="3" s="1"/>
  <c r="H33" i="3"/>
  <c r="I10" i="3" a="1"/>
  <c r="I10" i="3" s="1"/>
  <c r="F46" i="3"/>
  <c r="G46" i="3" s="1"/>
  <c r="F36" i="3"/>
  <c r="G36" i="3" s="1"/>
  <c r="G14" i="3"/>
  <c r="H14" i="3" s="1"/>
  <c r="I8" i="3" a="1"/>
  <c r="I8" i="3" s="1"/>
  <c r="G35" i="3"/>
  <c r="H35" i="3" s="1"/>
  <c r="H24" i="3"/>
  <c r="G13" i="3"/>
  <c r="H13" i="3" s="1"/>
  <c r="I49" i="3" a="1"/>
  <c r="I49" i="3" s="1"/>
  <c r="H45" i="3"/>
  <c r="I22" i="3" a="1"/>
  <c r="I22" i="3" s="1"/>
  <c r="I50" i="3" a="1"/>
  <c r="I50" i="3" s="1"/>
  <c r="H23" i="3"/>
  <c r="I42" i="3" a="1"/>
  <c r="I42" i="3" s="1"/>
  <c r="I38" i="3" a="1"/>
  <c r="I38" i="3" s="1"/>
  <c r="I28" i="3" a="1"/>
  <c r="I28" i="3" s="1"/>
  <c r="F32" i="3"/>
  <c r="G32" i="3" s="1"/>
  <c r="F22" i="3"/>
  <c r="G22" i="3" s="1"/>
  <c r="I37" i="3" a="1"/>
  <c r="I37" i="3" s="1"/>
  <c r="H10" i="3"/>
  <c r="I35" i="3" a="1"/>
  <c r="I35" i="3" s="1"/>
  <c r="F43" i="3"/>
  <c r="G43" i="3" s="1"/>
  <c r="H37" i="3"/>
  <c r="G20" i="3"/>
  <c r="H20" i="3" s="1"/>
  <c r="I31" i="3" a="1"/>
  <c r="I31" i="3" s="1"/>
  <c r="I27" i="3" a="1"/>
  <c r="I27" i="3" s="1"/>
  <c r="I9" i="3" a="1"/>
  <c r="I9" i="3" s="1"/>
  <c r="F18" i="3"/>
  <c r="G18" i="3" s="1"/>
  <c r="I25" i="3" a="1"/>
  <c r="I25" i="3" s="1"/>
  <c r="I47" i="3" a="1"/>
  <c r="I47" i="3" s="1"/>
  <c r="I13" i="3" a="1"/>
  <c r="I13" i="3" s="1"/>
  <c r="I41" i="3" a="1"/>
  <c r="I41" i="3" s="1"/>
  <c r="I14" i="3" a="1"/>
  <c r="I14" i="3" s="1"/>
  <c r="I43" i="3" a="1"/>
  <c r="I43" i="3" s="1"/>
  <c r="I16" i="3" a="1"/>
  <c r="I16" i="3" s="1"/>
  <c r="I15" i="3" a="1"/>
  <c r="I15" i="3" s="1"/>
  <c r="I45" i="3" a="1"/>
  <c r="I45" i="3" s="1"/>
  <c r="I17" i="3" a="1"/>
  <c r="I17" i="3" s="1"/>
  <c r="I19" i="3" a="1"/>
  <c r="I19" i="3" s="1"/>
  <c r="I24" i="3" a="1"/>
  <c r="I24" i="3" s="1"/>
  <c r="I20" i="3" a="1"/>
  <c r="I20" i="3" s="1"/>
  <c r="I21" i="3" a="1"/>
  <c r="I21" i="3" s="1"/>
  <c r="I32" i="3" a="1"/>
  <c r="I32" i="3" s="1"/>
  <c r="I26" i="3" a="1"/>
  <c r="I26" i="3" s="1"/>
  <c r="I6" i="3" a="1"/>
  <c r="I6" i="3" s="1"/>
  <c r="I23" i="3" a="1"/>
  <c r="I23" i="3" s="1"/>
  <c r="I29" i="3" a="1"/>
  <c r="I29" i="3" s="1"/>
  <c r="I46" i="3" a="1"/>
  <c r="I46" i="3" s="1"/>
  <c r="I36" i="3" a="1"/>
  <c r="I36" i="3" s="1"/>
  <c r="I33" i="3" a="1"/>
  <c r="I33" i="3" s="1"/>
  <c r="I11" i="3" a="1"/>
  <c r="I11" i="3" s="1"/>
  <c r="I39" i="3" a="1"/>
  <c r="I39" i="3" s="1"/>
  <c r="I12" i="3" a="1"/>
  <c r="I12" i="3" s="1"/>
  <c r="F6" i="3"/>
  <c r="F29" i="3"/>
  <c r="G29" i="3" s="1"/>
  <c r="I48" i="3" a="1"/>
  <c r="I48" i="3" s="1"/>
  <c r="H11" i="3"/>
  <c r="H15" i="3"/>
  <c r="F25" i="3"/>
  <c r="G25" i="3" s="1"/>
  <c r="I44" i="3" a="1"/>
  <c r="I44" i="3" s="1"/>
  <c r="H38" i="3"/>
  <c r="H39" i="3"/>
  <c r="I40" i="3" a="1"/>
  <c r="I40" i="3" s="1"/>
  <c r="H26" i="3"/>
  <c r="H34" i="3"/>
  <c r="H7" i="3"/>
  <c r="H9" i="3"/>
  <c r="H19" i="3"/>
  <c r="H21" i="3"/>
  <c r="F44" i="3"/>
  <c r="G44" i="3" s="1"/>
  <c r="F30" i="3"/>
  <c r="G30" i="3" s="1"/>
  <c r="F16" i="3"/>
  <c r="G16" i="3" s="1"/>
  <c r="H27" i="3"/>
  <c r="F8" i="3"/>
  <c r="G8" i="3" s="1"/>
  <c r="H47" i="3"/>
  <c r="H49" i="3"/>
  <c r="F28" i="3"/>
  <c r="G28" i="3" s="1"/>
  <c r="H12" i="3"/>
  <c r="H40" i="3"/>
  <c r="O30" i="3" l="1"/>
  <c r="H28" i="3"/>
  <c r="N30" i="3"/>
  <c r="P7" i="3"/>
  <c r="O7" i="3"/>
  <c r="H29" i="3"/>
  <c r="O16" i="3"/>
  <c r="P16" i="3"/>
  <c r="N16" i="3"/>
  <c r="N38" i="3"/>
  <c r="O38" i="3"/>
  <c r="P38" i="3"/>
  <c r="N43" i="3"/>
  <c r="O43" i="3"/>
  <c r="P43" i="3"/>
  <c r="O42" i="3"/>
  <c r="P42" i="3"/>
  <c r="N42" i="3"/>
  <c r="P25" i="3"/>
  <c r="N25" i="3"/>
  <c r="O25" i="3"/>
  <c r="P49" i="3"/>
  <c r="N49" i="3"/>
  <c r="O49" i="3"/>
  <c r="H30" i="3"/>
  <c r="N13" i="3"/>
  <c r="O13" i="3"/>
  <c r="P13" i="3"/>
  <c r="J13" i="3" a="1"/>
  <c r="J13" i="3" s="1"/>
  <c r="J30" i="3" a="1"/>
  <c r="J30" i="3" s="1"/>
  <c r="J48" i="3" a="1"/>
  <c r="J48" i="3" s="1"/>
  <c r="J15" i="3" a="1"/>
  <c r="J15" i="3" s="1"/>
  <c r="J34" i="3" a="1"/>
  <c r="J34" i="3" s="1"/>
  <c r="J49" i="3" a="1"/>
  <c r="J49" i="3" s="1"/>
  <c r="J45" i="3" a="1"/>
  <c r="J45" i="3" s="1"/>
  <c r="J17" i="3" a="1"/>
  <c r="J17" i="3" s="1"/>
  <c r="J38" i="3" a="1"/>
  <c r="J38" i="3" s="1"/>
  <c r="J10" i="3" a="1"/>
  <c r="J10" i="3" s="1"/>
  <c r="J19" i="3" a="1"/>
  <c r="J19" i="3" s="1"/>
  <c r="J42" i="3" a="1"/>
  <c r="J42" i="3" s="1"/>
  <c r="J12" i="3" a="1"/>
  <c r="J12" i="3" s="1"/>
  <c r="J24" i="3" a="1"/>
  <c r="J24" i="3" s="1"/>
  <c r="J14" i="3" a="1"/>
  <c r="J14" i="3" s="1"/>
  <c r="J25" i="3" a="1"/>
  <c r="J25" i="3" s="1"/>
  <c r="J50" i="3" a="1"/>
  <c r="J50" i="3" s="1"/>
  <c r="J16" i="3" a="1"/>
  <c r="J16" i="3" s="1"/>
  <c r="J32" i="3" a="1"/>
  <c r="J32" i="3" s="1"/>
  <c r="J40" i="3" a="1"/>
  <c r="J40" i="3" s="1"/>
  <c r="J11" i="3" a="1"/>
  <c r="J11" i="3" s="1"/>
  <c r="J26" i="3" a="1"/>
  <c r="J26" i="3" s="1"/>
  <c r="J44" i="3" a="1"/>
  <c r="J44" i="3" s="1"/>
  <c r="J6" i="3" a="1"/>
  <c r="J6" i="3" s="1"/>
  <c r="J27" i="3" a="1"/>
  <c r="J27" i="3" s="1"/>
  <c r="J7" i="3" a="1"/>
  <c r="J7" i="3" s="1"/>
  <c r="J37" i="3" a="1"/>
  <c r="J37" i="3" s="1"/>
  <c r="J31" i="3" a="1"/>
  <c r="J31" i="3" s="1"/>
  <c r="J9" i="3" a="1"/>
  <c r="J9" i="3" s="1"/>
  <c r="J8" i="3" a="1"/>
  <c r="J8" i="3" s="1"/>
  <c r="J39" i="3" a="1"/>
  <c r="J39" i="3" s="1"/>
  <c r="J47" i="3" a="1"/>
  <c r="J47" i="3" s="1"/>
  <c r="G6" i="3"/>
  <c r="J21" i="3" a="1"/>
  <c r="J21" i="3" s="1"/>
  <c r="J18" i="3" a="1"/>
  <c r="J18" i="3" s="1"/>
  <c r="J29" i="3" a="1"/>
  <c r="J29" i="3" s="1"/>
  <c r="J22" i="3" a="1"/>
  <c r="J22" i="3" s="1"/>
  <c r="J33" i="3" a="1"/>
  <c r="J33" i="3" s="1"/>
  <c r="J23" i="3" a="1"/>
  <c r="J23" i="3" s="1"/>
  <c r="J35" i="3" a="1"/>
  <c r="J35" i="3" s="1"/>
  <c r="J41" i="3" a="1"/>
  <c r="J41" i="3" s="1"/>
  <c r="J43" i="3" a="1"/>
  <c r="J43" i="3" s="1"/>
  <c r="J20" i="3" a="1"/>
  <c r="J20" i="3" s="1"/>
  <c r="J46" i="3" a="1"/>
  <c r="J46" i="3" s="1"/>
  <c r="J28" i="3" a="1"/>
  <c r="J28" i="3" s="1"/>
  <c r="J36" i="3" a="1"/>
  <c r="J36" i="3" s="1"/>
  <c r="N12" i="3"/>
  <c r="O12" i="3"/>
  <c r="P12" i="3"/>
  <c r="H18" i="3"/>
  <c r="N48" i="3"/>
  <c r="P48" i="3"/>
  <c r="O48" i="3"/>
  <c r="P39" i="3"/>
  <c r="O39" i="3"/>
  <c r="N39" i="3"/>
  <c r="P9" i="3"/>
  <c r="N9" i="3"/>
  <c r="O9" i="3"/>
  <c r="N11" i="3"/>
  <c r="O11" i="3"/>
  <c r="P11" i="3"/>
  <c r="O27" i="3"/>
  <c r="N27" i="3"/>
  <c r="P27" i="3"/>
  <c r="N47" i="3"/>
  <c r="O47" i="3"/>
  <c r="P47" i="3"/>
  <c r="H8" i="3"/>
  <c r="O8" i="3"/>
  <c r="N8" i="3"/>
  <c r="P8" i="3"/>
  <c r="P22" i="3"/>
  <c r="O22" i="3"/>
  <c r="N22" i="3"/>
  <c r="P33" i="3"/>
  <c r="N33" i="3"/>
  <c r="O33" i="3"/>
  <c r="N31" i="3"/>
  <c r="P31" i="3"/>
  <c r="O31" i="3"/>
  <c r="P36" i="3"/>
  <c r="N36" i="3"/>
  <c r="O36" i="3"/>
  <c r="O46" i="3"/>
  <c r="N46" i="3"/>
  <c r="P46" i="3"/>
  <c r="O29" i="3"/>
  <c r="P29" i="3"/>
  <c r="N29" i="3"/>
  <c r="H36" i="3"/>
  <c r="N23" i="3"/>
  <c r="O23" i="3"/>
  <c r="P23" i="3"/>
  <c r="O6" i="3"/>
  <c r="N6" i="3"/>
  <c r="P6" i="3"/>
  <c r="H43" i="3"/>
  <c r="H46" i="3"/>
  <c r="P50" i="3"/>
  <c r="O50" i="3"/>
  <c r="N50" i="3"/>
  <c r="N26" i="3"/>
  <c r="O26" i="3"/>
  <c r="P26" i="3"/>
  <c r="O35" i="3"/>
  <c r="P35" i="3"/>
  <c r="N35" i="3"/>
  <c r="N10" i="3"/>
  <c r="P10" i="3"/>
  <c r="O10" i="3"/>
  <c r="N41" i="3"/>
  <c r="P41" i="3"/>
  <c r="O41" i="3"/>
  <c r="H16" i="3"/>
  <c r="O32" i="3"/>
  <c r="P32" i="3"/>
  <c r="N32" i="3"/>
  <c r="P21" i="3"/>
  <c r="O21" i="3"/>
  <c r="N21" i="3"/>
  <c r="N37" i="3"/>
  <c r="O37" i="3"/>
  <c r="P37" i="3"/>
  <c r="N18" i="3"/>
  <c r="O18" i="3"/>
  <c r="P18" i="3"/>
  <c r="N40" i="3"/>
  <c r="P40" i="3"/>
  <c r="O40" i="3"/>
  <c r="O20" i="3"/>
  <c r="N20" i="3"/>
  <c r="P20" i="3"/>
  <c r="H22" i="3"/>
  <c r="O24" i="3"/>
  <c r="N24" i="3"/>
  <c r="P24" i="3"/>
  <c r="N19" i="3"/>
  <c r="O19" i="3"/>
  <c r="P19" i="3"/>
  <c r="N34" i="3"/>
  <c r="O34" i="3"/>
  <c r="P34" i="3"/>
  <c r="P44" i="3"/>
  <c r="N44" i="3"/>
  <c r="O44" i="3"/>
  <c r="P17" i="3"/>
  <c r="O17" i="3"/>
  <c r="N17" i="3"/>
  <c r="H32" i="3"/>
  <c r="P45" i="3"/>
  <c r="O45" i="3"/>
  <c r="N45" i="3"/>
  <c r="P28" i="3"/>
  <c r="O28" i="3"/>
  <c r="N28" i="3"/>
  <c r="P14" i="3"/>
  <c r="O14" i="3"/>
  <c r="N14" i="3"/>
  <c r="H25" i="3"/>
  <c r="N15" i="3"/>
  <c r="P15" i="3"/>
  <c r="O15" i="3"/>
  <c r="H44" i="3"/>
  <c r="R21" i="3" l="1"/>
  <c r="S21" i="3"/>
  <c r="T21" i="3"/>
  <c r="T49" i="3"/>
  <c r="R49" i="3"/>
  <c r="S49" i="3"/>
  <c r="T39" i="3"/>
  <c r="R39" i="3"/>
  <c r="S39" i="3"/>
  <c r="T48" i="3"/>
  <c r="S48" i="3"/>
  <c r="R48" i="3"/>
  <c r="R9" i="3"/>
  <c r="S9" i="3"/>
  <c r="T9" i="3"/>
  <c r="R13" i="3"/>
  <c r="S13" i="3"/>
  <c r="T13" i="3"/>
  <c r="R31" i="3"/>
  <c r="T31" i="3"/>
  <c r="S31" i="3"/>
  <c r="T34" i="3"/>
  <c r="R34" i="3"/>
  <c r="S34" i="3"/>
  <c r="T37" i="3"/>
  <c r="S37" i="3"/>
  <c r="R37" i="3"/>
  <c r="S7" i="3"/>
  <c r="T7" i="3"/>
  <c r="R7" i="3"/>
  <c r="S27" i="3"/>
  <c r="T27" i="3"/>
  <c r="R27" i="3"/>
  <c r="S30" i="3"/>
  <c r="T30" i="3"/>
  <c r="R30" i="3"/>
  <c r="T6" i="3"/>
  <c r="R6" i="3"/>
  <c r="S6" i="3"/>
  <c r="T44" i="3"/>
  <c r="S44" i="3"/>
  <c r="R44" i="3"/>
  <c r="S26" i="3"/>
  <c r="R26" i="3"/>
  <c r="T26" i="3"/>
  <c r="T11" i="3"/>
  <c r="R11" i="3"/>
  <c r="S11" i="3"/>
  <c r="T15" i="3"/>
  <c r="R15" i="3"/>
  <c r="S15" i="3"/>
  <c r="T40" i="3"/>
  <c r="R40" i="3"/>
  <c r="S40" i="3"/>
  <c r="T8" i="3"/>
  <c r="R8" i="3"/>
  <c r="S8" i="3"/>
  <c r="S32" i="3"/>
  <c r="T32" i="3"/>
  <c r="R32" i="3"/>
  <c r="T36" i="3"/>
  <c r="R36" i="3"/>
  <c r="S36" i="3"/>
  <c r="R16" i="3"/>
  <c r="S16" i="3"/>
  <c r="T16" i="3"/>
  <c r="S28" i="3"/>
  <c r="T28" i="3"/>
  <c r="R28" i="3"/>
  <c r="R50" i="3"/>
  <c r="S50" i="3"/>
  <c r="T50" i="3"/>
  <c r="S46" i="3"/>
  <c r="R46" i="3"/>
  <c r="T46" i="3"/>
  <c r="S25" i="3"/>
  <c r="T25" i="3"/>
  <c r="R25" i="3"/>
  <c r="T20" i="3"/>
  <c r="R20" i="3"/>
  <c r="S20" i="3"/>
  <c r="R14" i="3"/>
  <c r="T14" i="3"/>
  <c r="S14" i="3"/>
  <c r="S47" i="3"/>
  <c r="R47" i="3"/>
  <c r="T47" i="3"/>
  <c r="R43" i="3"/>
  <c r="S43" i="3"/>
  <c r="T43" i="3"/>
  <c r="R24" i="3"/>
  <c r="S24" i="3"/>
  <c r="T24" i="3"/>
  <c r="K11" i="3" a="1"/>
  <c r="K11" i="3" s="1"/>
  <c r="K25" i="3" a="1"/>
  <c r="K25" i="3" s="1"/>
  <c r="K39" i="3" a="1"/>
  <c r="K39" i="3" s="1"/>
  <c r="K6" i="3" a="1"/>
  <c r="K6" i="3" s="1"/>
  <c r="K12" i="3" a="1"/>
  <c r="K12" i="3" s="1"/>
  <c r="K26" i="3" a="1"/>
  <c r="K26" i="3" s="1"/>
  <c r="K40" i="3" a="1"/>
  <c r="K40" i="3" s="1"/>
  <c r="K13" i="3" a="1"/>
  <c r="K13" i="3" s="1"/>
  <c r="K27" i="3" a="1"/>
  <c r="K27" i="3" s="1"/>
  <c r="K41" i="3" a="1"/>
  <c r="K41" i="3" s="1"/>
  <c r="K14" i="3" a="1"/>
  <c r="K14" i="3" s="1"/>
  <c r="K15" i="3" a="1"/>
  <c r="K15" i="3" s="1"/>
  <c r="K29" i="3" a="1"/>
  <c r="K29" i="3" s="1"/>
  <c r="K43" i="3" a="1"/>
  <c r="K43" i="3" s="1"/>
  <c r="K18" i="3" a="1"/>
  <c r="K18" i="3" s="1"/>
  <c r="K32" i="3" a="1"/>
  <c r="K32" i="3" s="1"/>
  <c r="K46" i="3" a="1"/>
  <c r="K46" i="3" s="1"/>
  <c r="K9" i="3" a="1"/>
  <c r="K9" i="3" s="1"/>
  <c r="K23" i="3" a="1"/>
  <c r="K23" i="3" s="1"/>
  <c r="K37" i="3" a="1"/>
  <c r="K37" i="3" s="1"/>
  <c r="K24" i="3" a="1"/>
  <c r="K24" i="3" s="1"/>
  <c r="K48" i="3" a="1"/>
  <c r="K48" i="3" s="1"/>
  <c r="K30" i="3" a="1"/>
  <c r="K30" i="3" s="1"/>
  <c r="K49" i="3" a="1"/>
  <c r="K49" i="3" s="1"/>
  <c r="K28" i="3" a="1"/>
  <c r="K28" i="3" s="1"/>
  <c r="K50" i="3" a="1"/>
  <c r="K50" i="3" s="1"/>
  <c r="K7" i="3" a="1"/>
  <c r="K7" i="3" s="1"/>
  <c r="K38" i="3" a="1"/>
  <c r="K38" i="3" s="1"/>
  <c r="K45" i="3" a="1"/>
  <c r="K45" i="3" s="1"/>
  <c r="K31" i="3" a="1"/>
  <c r="K31" i="3" s="1"/>
  <c r="K33" i="3" a="1"/>
  <c r="K33" i="3" s="1"/>
  <c r="K8" i="3" a="1"/>
  <c r="K8" i="3" s="1"/>
  <c r="K34" i="3" a="1"/>
  <c r="K34" i="3" s="1"/>
  <c r="K10" i="3" a="1"/>
  <c r="K10" i="3" s="1"/>
  <c r="K35" i="3" a="1"/>
  <c r="K35" i="3" s="1"/>
  <c r="K36" i="3" a="1"/>
  <c r="K36" i="3" s="1"/>
  <c r="K16" i="3" a="1"/>
  <c r="K16" i="3" s="1"/>
  <c r="K21" i="3" a="1"/>
  <c r="K21" i="3" s="1"/>
  <c r="K17" i="3" a="1"/>
  <c r="K17" i="3" s="1"/>
  <c r="K19" i="3" a="1"/>
  <c r="K19" i="3" s="1"/>
  <c r="K42" i="3" a="1"/>
  <c r="K42" i="3" s="1"/>
  <c r="K22" i="3" a="1"/>
  <c r="K22" i="3" s="1"/>
  <c r="K20" i="3" a="1"/>
  <c r="K20" i="3" s="1"/>
  <c r="K44" i="3" a="1"/>
  <c r="K44" i="3" s="1"/>
  <c r="K47" i="3" a="1"/>
  <c r="K47" i="3" s="1"/>
  <c r="H6" i="3"/>
  <c r="T41" i="3"/>
  <c r="S41" i="3"/>
  <c r="R41" i="3"/>
  <c r="R12" i="3"/>
  <c r="S12" i="3"/>
  <c r="T12" i="3"/>
  <c r="S35" i="3"/>
  <c r="T35" i="3"/>
  <c r="R35" i="3"/>
  <c r="R42" i="3"/>
  <c r="S42" i="3"/>
  <c r="T42" i="3"/>
  <c r="T23" i="3"/>
  <c r="R23" i="3"/>
  <c r="S23" i="3"/>
  <c r="T19" i="3"/>
  <c r="R19" i="3"/>
  <c r="S19" i="3"/>
  <c r="S33" i="3"/>
  <c r="T33" i="3"/>
  <c r="R33" i="3"/>
  <c r="T10" i="3"/>
  <c r="S10" i="3"/>
  <c r="R10" i="3"/>
  <c r="R22" i="3"/>
  <c r="T22" i="3"/>
  <c r="S22" i="3"/>
  <c r="S38" i="3"/>
  <c r="T38" i="3"/>
  <c r="R38" i="3"/>
  <c r="S29" i="3"/>
  <c r="T29" i="3"/>
  <c r="R29" i="3"/>
  <c r="R17" i="3"/>
  <c r="S17" i="3"/>
  <c r="T17" i="3"/>
  <c r="T18" i="3"/>
  <c r="R18" i="3"/>
  <c r="S18" i="3"/>
  <c r="S45" i="3"/>
  <c r="T45" i="3"/>
  <c r="R45" i="3"/>
  <c r="V23" i="3" l="1"/>
  <c r="W23" i="3"/>
  <c r="X23" i="3"/>
  <c r="X9" i="3"/>
  <c r="W9" i="3"/>
  <c r="V9" i="3"/>
  <c r="X43" i="3"/>
  <c r="V43" i="3"/>
  <c r="W43" i="3"/>
  <c r="X29" i="3"/>
  <c r="V29" i="3"/>
  <c r="W29" i="3"/>
  <c r="W46" i="3"/>
  <c r="X46" i="3"/>
  <c r="V46" i="3"/>
  <c r="V15" i="3"/>
  <c r="W15" i="3"/>
  <c r="X15" i="3"/>
  <c r="X14" i="3"/>
  <c r="W14" i="3"/>
  <c r="V14" i="3"/>
  <c r="X32" i="3"/>
  <c r="V32" i="3"/>
  <c r="W32" i="3"/>
  <c r="X41" i="3"/>
  <c r="W41" i="3"/>
  <c r="V41" i="3"/>
  <c r="W44" i="3"/>
  <c r="V44" i="3"/>
  <c r="X44" i="3"/>
  <c r="V27" i="3"/>
  <c r="W27" i="3"/>
  <c r="X27" i="3"/>
  <c r="X18" i="3"/>
  <c r="W18" i="3"/>
  <c r="V18" i="3"/>
  <c r="X13" i="3"/>
  <c r="W13" i="3"/>
  <c r="V13" i="3"/>
  <c r="W22" i="3"/>
  <c r="V22" i="3"/>
  <c r="X22" i="3"/>
  <c r="V40" i="3"/>
  <c r="X40" i="3"/>
  <c r="W40" i="3"/>
  <c r="V42" i="3"/>
  <c r="W42" i="3"/>
  <c r="X42" i="3"/>
  <c r="V26" i="3"/>
  <c r="W26" i="3"/>
  <c r="X26" i="3"/>
  <c r="V19" i="3"/>
  <c r="X19" i="3"/>
  <c r="W19" i="3"/>
  <c r="W12" i="3"/>
  <c r="X12" i="3"/>
  <c r="V12" i="3"/>
  <c r="X16" i="3"/>
  <c r="W16" i="3"/>
  <c r="V16" i="3"/>
  <c r="X6" i="3"/>
  <c r="W6" i="3"/>
  <c r="V6" i="3"/>
  <c r="V39" i="3"/>
  <c r="W39" i="3"/>
  <c r="X39" i="3"/>
  <c r="X21" i="3"/>
  <c r="V21" i="3"/>
  <c r="W21" i="3"/>
  <c r="X25" i="3"/>
  <c r="V25" i="3"/>
  <c r="W25" i="3"/>
  <c r="L50" i="3" a="1"/>
  <c r="L50" i="3" s="1"/>
  <c r="L34" i="3" a="1"/>
  <c r="L34" i="3" s="1"/>
  <c r="L20" i="3" a="1"/>
  <c r="L20" i="3" s="1"/>
  <c r="L8" i="3" a="1"/>
  <c r="L8" i="3" s="1"/>
  <c r="L22" i="3" a="1"/>
  <c r="L22" i="3" s="1"/>
  <c r="L36" i="3" a="1"/>
  <c r="L36" i="3" s="1"/>
  <c r="L11" i="3" a="1"/>
  <c r="L11" i="3" s="1"/>
  <c r="L25" i="3" a="1"/>
  <c r="L25" i="3" s="1"/>
  <c r="L39" i="3" a="1"/>
  <c r="L39" i="3" s="1"/>
  <c r="L16" i="3" a="1"/>
  <c r="L16" i="3" s="1"/>
  <c r="L30" i="3" a="1"/>
  <c r="L30" i="3" s="1"/>
  <c r="L45" i="3" a="1"/>
  <c r="L45" i="3" s="1"/>
  <c r="L19" i="3" a="1"/>
  <c r="L19" i="3" s="1"/>
  <c r="L41" i="3" a="1"/>
  <c r="L41" i="3" s="1"/>
  <c r="L44" i="3" a="1"/>
  <c r="L44" i="3" s="1"/>
  <c r="L33" i="3" a="1"/>
  <c r="L33" i="3" s="1"/>
  <c r="L21" i="3" a="1"/>
  <c r="L21" i="3" s="1"/>
  <c r="L42" i="3" a="1"/>
  <c r="L42" i="3" s="1"/>
  <c r="L26" i="3" a="1"/>
  <c r="L26" i="3" s="1"/>
  <c r="L40" i="3" a="1"/>
  <c r="L40" i="3" s="1"/>
  <c r="L23" i="3" a="1"/>
  <c r="L23" i="3" s="1"/>
  <c r="L29" i="3" a="1"/>
  <c r="L29" i="3" s="1"/>
  <c r="L43" i="3" a="1"/>
  <c r="L43" i="3" s="1"/>
  <c r="L15" i="3" a="1"/>
  <c r="L15" i="3" s="1"/>
  <c r="L24" i="3" a="1"/>
  <c r="L24" i="3" s="1"/>
  <c r="L47" i="3" a="1"/>
  <c r="L47" i="3" s="1"/>
  <c r="L49" i="3" a="1"/>
  <c r="L49" i="3" s="1"/>
  <c r="L6" i="3" a="1"/>
  <c r="L6" i="3" s="1"/>
  <c r="L46" i="3" a="1"/>
  <c r="L46" i="3" s="1"/>
  <c r="L28" i="3" a="1"/>
  <c r="L28" i="3" s="1"/>
  <c r="L48" i="3" a="1"/>
  <c r="L48" i="3" s="1"/>
  <c r="L27" i="3" a="1"/>
  <c r="L27" i="3" s="1"/>
  <c r="L9" i="3" a="1"/>
  <c r="L9" i="3" s="1"/>
  <c r="L7" i="3" a="1"/>
  <c r="L7" i="3" s="1"/>
  <c r="L38" i="3" a="1"/>
  <c r="L38" i="3" s="1"/>
  <c r="L31" i="3" a="1"/>
  <c r="L31" i="3" s="1"/>
  <c r="L32" i="3" a="1"/>
  <c r="L32" i="3" s="1"/>
  <c r="L17" i="3" a="1"/>
  <c r="L17" i="3" s="1"/>
  <c r="L10" i="3" a="1"/>
  <c r="L10" i="3" s="1"/>
  <c r="L12" i="3" a="1"/>
  <c r="L12" i="3" s="1"/>
  <c r="L35" i="3" a="1"/>
  <c r="L35" i="3" s="1"/>
  <c r="L13" i="3" a="1"/>
  <c r="L13" i="3" s="1"/>
  <c r="L14" i="3" a="1"/>
  <c r="L14" i="3" s="1"/>
  <c r="L37" i="3" a="1"/>
  <c r="L37" i="3" s="1"/>
  <c r="L18" i="3" a="1"/>
  <c r="L18" i="3" s="1"/>
  <c r="X45" i="3"/>
  <c r="W45" i="3"/>
  <c r="V45" i="3"/>
  <c r="V11" i="3"/>
  <c r="W11" i="3"/>
  <c r="X11" i="3"/>
  <c r="X33" i="3"/>
  <c r="W33" i="3"/>
  <c r="V33" i="3"/>
  <c r="W38" i="3"/>
  <c r="V38" i="3"/>
  <c r="X38" i="3"/>
  <c r="V7" i="3"/>
  <c r="W7" i="3"/>
  <c r="X7" i="3"/>
  <c r="V47" i="3"/>
  <c r="W47" i="3"/>
  <c r="X47" i="3"/>
  <c r="V34" i="3"/>
  <c r="X34" i="3"/>
  <c r="W34" i="3"/>
  <c r="X50" i="3"/>
  <c r="V50" i="3"/>
  <c r="W50" i="3"/>
  <c r="W36" i="3"/>
  <c r="X36" i="3"/>
  <c r="V36" i="3"/>
  <c r="W28" i="3"/>
  <c r="X28" i="3"/>
  <c r="V28" i="3"/>
  <c r="V35" i="3"/>
  <c r="W35" i="3"/>
  <c r="X35" i="3"/>
  <c r="X49" i="3"/>
  <c r="W49" i="3"/>
  <c r="V49" i="3"/>
  <c r="X17" i="3"/>
  <c r="W17" i="3"/>
  <c r="V17" i="3"/>
  <c r="V30" i="3"/>
  <c r="W30" i="3"/>
  <c r="X30" i="3"/>
  <c r="X20" i="3"/>
  <c r="V20" i="3"/>
  <c r="W20" i="3"/>
  <c r="V31" i="3"/>
  <c r="X31" i="3"/>
  <c r="W31" i="3"/>
  <c r="V48" i="3"/>
  <c r="X48" i="3"/>
  <c r="W48" i="3"/>
  <c r="V10" i="3"/>
  <c r="W10" i="3"/>
  <c r="X10" i="3"/>
  <c r="W24" i="3"/>
  <c r="V24" i="3"/>
  <c r="X24" i="3"/>
  <c r="X8" i="3"/>
  <c r="V8" i="3"/>
  <c r="W8" i="3"/>
  <c r="X37" i="3"/>
  <c r="W37" i="3"/>
  <c r="V37" i="3"/>
  <c r="AB45" i="3" l="1"/>
  <c r="AA45" i="3"/>
  <c r="Z45" i="3"/>
  <c r="AB25" i="3"/>
  <c r="AA25" i="3"/>
  <c r="Z25" i="3"/>
  <c r="Z17" i="3"/>
  <c r="AA17" i="3"/>
  <c r="AB17" i="3"/>
  <c r="Z11" i="3"/>
  <c r="AA11" i="3"/>
  <c r="AB11" i="3"/>
  <c r="AA36" i="3"/>
  <c r="Z36" i="3"/>
  <c r="AB36" i="3"/>
  <c r="AB9" i="3"/>
  <c r="AA9" i="3"/>
  <c r="Z9" i="3"/>
  <c r="Z22" i="3"/>
  <c r="AB22" i="3"/>
  <c r="AA22" i="3"/>
  <c r="Z27" i="3"/>
  <c r="AA27" i="3"/>
  <c r="AB27" i="3"/>
  <c r="AA8" i="3"/>
  <c r="Z8" i="3"/>
  <c r="AB8" i="3"/>
  <c r="AA16" i="3"/>
  <c r="AB16" i="3"/>
  <c r="Z16" i="3"/>
  <c r="AA20" i="3"/>
  <c r="Z20" i="3"/>
  <c r="AB20" i="3"/>
  <c r="AA34" i="3"/>
  <c r="Z34" i="3"/>
  <c r="AB34" i="3"/>
  <c r="AB31" i="3"/>
  <c r="AA31" i="3"/>
  <c r="Z31" i="3"/>
  <c r="AB50" i="3"/>
  <c r="Z50" i="3"/>
  <c r="AA50" i="3"/>
  <c r="AA6" i="3"/>
  <c r="Z6" i="3"/>
  <c r="AB6" i="3"/>
  <c r="AB49" i="3"/>
  <c r="Z49" i="3"/>
  <c r="AA49" i="3"/>
  <c r="Z30" i="3"/>
  <c r="AA30" i="3"/>
  <c r="AB30" i="3"/>
  <c r="Z47" i="3"/>
  <c r="AB47" i="3"/>
  <c r="AA47" i="3"/>
  <c r="AA32" i="3"/>
  <c r="Z32" i="3"/>
  <c r="AB32" i="3"/>
  <c r="AA24" i="3"/>
  <c r="Z24" i="3"/>
  <c r="AB24" i="3"/>
  <c r="AB15" i="3"/>
  <c r="AA15" i="3"/>
  <c r="Z15" i="3"/>
  <c r="AA38" i="3"/>
  <c r="AB38" i="3"/>
  <c r="Z38" i="3"/>
  <c r="AB43" i="3"/>
  <c r="Z43" i="3"/>
  <c r="AA43" i="3"/>
  <c r="Z28" i="3"/>
  <c r="AA28" i="3"/>
  <c r="AB28" i="3"/>
  <c r="AA29" i="3"/>
  <c r="Z29" i="3"/>
  <c r="AB29" i="3"/>
  <c r="AB12" i="3"/>
  <c r="AA12" i="3"/>
  <c r="Z12" i="3"/>
  <c r="AB23" i="3"/>
  <c r="AA23" i="3"/>
  <c r="Z23" i="3"/>
  <c r="AA46" i="3"/>
  <c r="Z46" i="3"/>
  <c r="AB46" i="3"/>
  <c r="AB40" i="3"/>
  <c r="AA40" i="3"/>
  <c r="Z40" i="3"/>
  <c r="AB7" i="3"/>
  <c r="Z7" i="3"/>
  <c r="AA7" i="3"/>
  <c r="Z26" i="3"/>
  <c r="AA26" i="3"/>
  <c r="AB26" i="3"/>
  <c r="Z48" i="3"/>
  <c r="AA48" i="3"/>
  <c r="AB48" i="3"/>
  <c r="Z42" i="3"/>
  <c r="AA42" i="3"/>
  <c r="AB42" i="3"/>
  <c r="Z18" i="3"/>
  <c r="AB18" i="3"/>
  <c r="AA18" i="3"/>
  <c r="AB21" i="3"/>
  <c r="Z21" i="3"/>
  <c r="AA21" i="3"/>
  <c r="AA39" i="3"/>
  <c r="AB39" i="3"/>
  <c r="Z39" i="3"/>
  <c r="AB37" i="3"/>
  <c r="Z37" i="3"/>
  <c r="AA37" i="3"/>
  <c r="AB33" i="3"/>
  <c r="AA33" i="3"/>
  <c r="Z33" i="3"/>
  <c r="Z14" i="3"/>
  <c r="AA14" i="3"/>
  <c r="AB14" i="3"/>
  <c r="AB44" i="3"/>
  <c r="Z44" i="3"/>
  <c r="AA44" i="3"/>
  <c r="AA10" i="3"/>
  <c r="AB10" i="3"/>
  <c r="Z10" i="3"/>
  <c r="AA13" i="3"/>
  <c r="AB13" i="3"/>
  <c r="Z13" i="3"/>
  <c r="Z41" i="3"/>
  <c r="AA41" i="3"/>
  <c r="AB41" i="3"/>
  <c r="AB35" i="3"/>
  <c r="Z35" i="3"/>
  <c r="AA35" i="3"/>
  <c r="AB19" i="3"/>
  <c r="AA19" i="3"/>
  <c r="Z19" i="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<sst xmlns="http://schemas.openxmlformats.org/spreadsheetml/2006/main" count="343" uniqueCount="143">
  <si>
    <t>Description</t>
  </si>
  <si>
    <t>Section</t>
  </si>
  <si>
    <t>Area</t>
  </si>
  <si>
    <t>Requirement</t>
  </si>
  <si>
    <t>Frequency</t>
  </si>
  <si>
    <t>3. Workplan</t>
  </si>
  <si>
    <t>Ref</t>
  </si>
  <si>
    <t>Periodic inspection</t>
  </si>
  <si>
    <t>Recommended</t>
  </si>
  <si>
    <t>Termly</t>
  </si>
  <si>
    <t>Working at height and fall protection</t>
  </si>
  <si>
    <t>Slips, trips and falls</t>
  </si>
  <si>
    <t>Weekly</t>
  </si>
  <si>
    <t>Glazing</t>
  </si>
  <si>
    <t>Statutory</t>
  </si>
  <si>
    <t>Drainage and sewerage</t>
  </si>
  <si>
    <t>Asbestos</t>
  </si>
  <si>
    <t>Review of asbestos register and management plan</t>
  </si>
  <si>
    <t>Annual</t>
  </si>
  <si>
    <t>Alarms</t>
  </si>
  <si>
    <t>Fire alarm function test</t>
  </si>
  <si>
    <t>Full inspection and test</t>
  </si>
  <si>
    <t>Quarterly</t>
  </si>
  <si>
    <t>Annual detailed service and Inspection</t>
  </si>
  <si>
    <t>Fire escape and safety</t>
  </si>
  <si>
    <t>Fire risk assessment</t>
  </si>
  <si>
    <t>Fire doors</t>
  </si>
  <si>
    <t>Fire fighting equipment</t>
  </si>
  <si>
    <t>Fire extinguisher inspection</t>
  </si>
  <si>
    <t>Fire blanket inspection</t>
  </si>
  <si>
    <t>Hose Reels Inspection</t>
  </si>
  <si>
    <t>Fixed fire suppression systems inspection and test</t>
  </si>
  <si>
    <t>Emergency lighting</t>
  </si>
  <si>
    <t>Operational test</t>
  </si>
  <si>
    <t>Monthly</t>
  </si>
  <si>
    <t>Signage and exit routes</t>
  </si>
  <si>
    <t xml:space="preserve">Inspection and testing </t>
  </si>
  <si>
    <t xml:space="preserve">Annual </t>
  </si>
  <si>
    <t>Heating, ventilation and water</t>
  </si>
  <si>
    <t>Gas safety inspection and servicing</t>
  </si>
  <si>
    <t>Oil heating</t>
  </si>
  <si>
    <t xml:space="preserve">Servicing </t>
  </si>
  <si>
    <t>Visual check of tanks, bunds and pipework</t>
  </si>
  <si>
    <t>Inspection for damage</t>
  </si>
  <si>
    <t>Ventilation</t>
  </si>
  <si>
    <t>Filter and duct inspection/cleaning</t>
  </si>
  <si>
    <t>Radiators and fan convectors</t>
  </si>
  <si>
    <t>System inspection and test</t>
  </si>
  <si>
    <t>Hot water temperature</t>
  </si>
  <si>
    <t>Testing regime</t>
  </si>
  <si>
    <t>Regularly</t>
  </si>
  <si>
    <t>Legionella</t>
  </si>
  <si>
    <t>Testing, cleaning and risk assessment</t>
  </si>
  <si>
    <t>Air conditioning</t>
  </si>
  <si>
    <t>Checks and maintenance</t>
  </si>
  <si>
    <t>Equipment test</t>
  </si>
  <si>
    <t>Fixed electrical supply/installation</t>
  </si>
  <si>
    <t>Inspection and test</t>
  </si>
  <si>
    <t>5 Years</t>
  </si>
  <si>
    <t>Lighting</t>
  </si>
  <si>
    <t>Perimeter security</t>
  </si>
  <si>
    <t>Perimeter inspection</t>
  </si>
  <si>
    <t>Access routes, gates, roadways and parking</t>
  </si>
  <si>
    <t>Review and inspection</t>
  </si>
  <si>
    <t>Trees</t>
  </si>
  <si>
    <t>Inspection</t>
  </si>
  <si>
    <t>Radon</t>
  </si>
  <si>
    <t>Review risk assessment and management arrangements</t>
  </si>
  <si>
    <t>Lifts and lifting equipment</t>
  </si>
  <si>
    <t>Statutory inspection</t>
  </si>
  <si>
    <t>Gym and playground equipment</t>
  </si>
  <si>
    <t>Dependent on type and use</t>
  </si>
  <si>
    <t>Pressure systems</t>
  </si>
  <si>
    <t>Maintenance and inspection</t>
  </si>
  <si>
    <t>Gas cylinders</t>
  </si>
  <si>
    <t>Storing hazardous substances</t>
  </si>
  <si>
    <t>COSHH assessment and review</t>
  </si>
  <si>
    <t>Email</t>
  </si>
  <si>
    <t xml:space="preserve">Telephone </t>
  </si>
  <si>
    <t>Show overdue</t>
  </si>
  <si>
    <t>This Month</t>
  </si>
  <si>
    <t>Next Month</t>
  </si>
  <si>
    <t>Next 6 Months</t>
  </si>
  <si>
    <t>Date</t>
  </si>
  <si>
    <t>After 6 months</t>
  </si>
  <si>
    <t>How to use the compliance tracker</t>
  </si>
  <si>
    <t>Contractor</t>
  </si>
  <si>
    <t>Structural stability</t>
  </si>
  <si>
    <t>Lightning protection</t>
  </si>
  <si>
    <t>Gas installations</t>
  </si>
  <si>
    <t>Other heating equipment (biomass/groundsource/airsource/heat recovery)</t>
  </si>
  <si>
    <t>Local exhaust ventilation</t>
  </si>
  <si>
    <t>Portable appliance testing</t>
  </si>
  <si>
    <t>Swimming pools and hydrotherapy pools</t>
  </si>
  <si>
    <t>Risk assessment review</t>
  </si>
  <si>
    <t>Emergency alarm test</t>
  </si>
  <si>
    <t>Inspection and test, water and plant</t>
  </si>
  <si>
    <t>6 monthly</t>
  </si>
  <si>
    <t>Next 6 months</t>
  </si>
  <si>
    <t>Compliance tracker</t>
  </si>
  <si>
    <t xml:space="preserve">Enter details of the contractors, suppliers or professional advisers you use for maintenance, inspections or other health and safety activity. This information can then be accessed using the drop down box on the compliance tracker. You can add columns if you want to record other details about the contractor, although these will not show on the tracker. </t>
  </si>
  <si>
    <t xml:space="preserve">The compliance tracker lists the most common statutory and recommended maintenance and inspection requirements for schools so you can record when activity was last completed and when it is due. </t>
  </si>
  <si>
    <t>Please select</t>
  </si>
  <si>
    <t>1. Contractor information</t>
  </si>
  <si>
    <t xml:space="preserve">This will feed into your compliance tracker. </t>
  </si>
  <si>
    <t xml:space="preserve">Complete this table to record all of your contractors and their contact details.
</t>
  </si>
  <si>
    <t>Building structure and fabric</t>
  </si>
  <si>
    <t>Fire safety</t>
  </si>
  <si>
    <t>Electrical safety</t>
  </si>
  <si>
    <t>External areas</t>
  </si>
  <si>
    <t>Other building services and fixed equipment</t>
  </si>
  <si>
    <t>2. Compliance tracker</t>
  </si>
  <si>
    <t>This tool aims to provide an example maintenance and testing schedule to support schools in meeting their estate obligations; it is not intended to provide legal advice. This tool covers the health and safety requirements for most schools, although there may be further specific requirements for your buildings. We advise you check that you are following current regulations. 
Before you start using this tool we recommend that you: 
- ensure that responsibilities for health and safety related issues are clearly defined and designated
- take regular steps such as hazard spotting to identify all health and safety issues, including those not within this tool
- take appropriate actions to minimise any avoidable risks
- regularly monitor risks and issues, ensuring that the requirements of the law and health and safety executive (HSE) guidance are followed</t>
  </si>
  <si>
    <t xml:space="preserve">The compliance tracker has three tabs: a tracker, contractor information and a workplan. This tool contains the functionality to store details of health and safety contractors and help you sequence your compliance works. </t>
  </si>
  <si>
    <t xml:space="preserve">The workplan will show a health and safety plan based on the information entered into the tracker. It will show the work that is due within one month, 2 months, 6 months and later, allowing you to schedule your maintenance. Cells will be highlighted in red if work is overdue. </t>
  </si>
  <si>
    <r>
      <rPr>
        <sz val="12"/>
        <rFont val="Arial"/>
        <family val="2"/>
      </rPr>
      <t xml:space="preserve">This tool is a compliance tracker which accompanies the good estate management for schools (GEMS) guidance. You should read the guidance on </t>
    </r>
    <r>
      <rPr>
        <u/>
        <sz val="12"/>
        <color theme="10"/>
        <rFont val="Arial"/>
        <family val="2"/>
      </rPr>
      <t>health and safety</t>
    </r>
    <r>
      <rPr>
        <sz val="12"/>
        <rFont val="Arial"/>
        <family val="2"/>
      </rPr>
      <t xml:space="preserve"> to understand your roles and responsibilities before using this compliance tool. </t>
    </r>
  </si>
  <si>
    <t>Statutory or Recommended</t>
  </si>
  <si>
    <t>Name of Contractor</t>
  </si>
  <si>
    <t>Service Agreement</t>
  </si>
  <si>
    <t>Contact Name</t>
  </si>
  <si>
    <t>School Owner</t>
  </si>
  <si>
    <t>Contractor Information</t>
  </si>
  <si>
    <t>Date Due</t>
  </si>
  <si>
    <t>Date Last Undertaken</t>
  </si>
  <si>
    <t>Date of Last Certificate</t>
  </si>
  <si>
    <t>Compliance Tracker</t>
  </si>
  <si>
    <t>Overdue or Imminent</t>
  </si>
  <si>
    <t>Coming Up</t>
  </si>
  <si>
    <t xml:space="preserve">DfE Compliance Tracker </t>
  </si>
  <si>
    <t xml:space="preserve">Document 73 </t>
  </si>
  <si>
    <t>Guidance Version Control</t>
  </si>
  <si>
    <t>Name Of Document</t>
  </si>
  <si>
    <t xml:space="preserve">Version </t>
  </si>
  <si>
    <t>Last Review date</t>
  </si>
  <si>
    <t>DfE Compliance Tracker</t>
  </si>
  <si>
    <t>NASPM V2</t>
  </si>
  <si>
    <t>E.g. Joe Smith Ltd</t>
  </si>
  <si>
    <t>E.g. Joe Smith</t>
  </si>
  <si>
    <t>E.g. joe.smith@email.co.uk</t>
  </si>
  <si>
    <t>E.g. 01234567890</t>
  </si>
  <si>
    <t>E.g. Structural</t>
  </si>
  <si>
    <t xml:space="preserve">                                                  Health and Safety Work Plan                                            </t>
  </si>
  <si>
    <t xml:space="preserve">Copyright © 2024 NASPM 
All rights reserved.  
No part of any NASPM document may be reproduced, distributed, or transmitted in any form or by any means, including photocopying, recording, or other electronic or mechanical methods, to any individual, school, or organisation outside of the school named in the school membership agreement.  
Should membership terminate, no part of any NASPM document may be used, reproduced, distributed or transmitted by any individual, school, or organisation.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</si>
</sst>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F800]dddd\,\ mmmm\ dd\,\ yyyy"/>
    <numFmt numFmtId="165" formatCode="mmmm\ yyyy"/>
  </numFmts>
  <fonts count="26" x14ac:knownFonts="1">
    <font>
      <sz val="11"/>
      <color theme="1"/>
      <name val="Calibri"/>
      <family val="2"/>
      <scheme val="minor"/>
    </font>
    <font>
      <sz val="11"/>
      <color theme="0"/>
      <name val="Calibri"/>
      <family val="2"/>
      <scheme val="minor"/>
    </font>
    <font>
      <sz val="12"/>
      <name val="Arial"/>
      <family val="2"/>
    </font>
    <font>
      <sz val="11"/>
      <name val="Calibri"/>
      <family val="2"/>
      <scheme val="minor"/>
    </font>
    <font>
      <sz val="11"/>
      <name val="Arial"/>
      <family val="2"/>
    </font>
    <font>
      <sz val="16"/>
      <color theme="0"/>
      <name val="Calibri"/>
      <family val="2"/>
      <scheme val="minor"/>
    </font>
    <font>
      <b/>
      <sz val="16"/>
      <color theme="0"/>
      <name val="Arial"/>
      <family val="2"/>
    </font>
    <font>
      <sz val="11"/>
      <color theme="1"/>
      <name val="Arial"/>
      <family val="2"/>
    </font>
    <font>
      <sz val="12"/>
      <color theme="1"/>
      <name val="Arial"/>
      <family val="2"/>
    </font>
    <font>
      <sz val="12"/>
      <color theme="0"/>
      <name val="Arial"/>
      <family val="2"/>
    </font>
    <font>
      <u/>
      <sz val="11"/>
      <color theme="10"/>
      <name val="Calibri"/>
      <family val="2"/>
      <scheme val="minor"/>
    </font>
    <font>
      <sz val="10"/>
      <color theme="1"/>
      <name val="Arial"/>
      <family val="2"/>
    </font>
    <font>
      <sz val="14"/>
      <color theme="1"/>
      <name val="Arial"/>
      <family val="2"/>
    </font>
    <font>
      <b/>
      <sz val="12"/>
      <color theme="1"/>
      <name val="Arial"/>
      <family val="2"/>
    </font>
    <font>
      <u/>
      <sz val="12"/>
      <color theme="10"/>
      <name val="Arial"/>
      <family val="2"/>
    </font>
    <font>
      <sz val="8"/>
      <name val="Calibri"/>
      <family val="2"/>
      <scheme val="minor"/>
    </font>
    <font>
      <b/>
      <sz val="16"/>
      <color rgb="FFFFFF00"/>
      <name val="Arial"/>
      <family val="2"/>
    </font>
    <font>
      <sz val="14"/>
      <color rgb="FFFFFF00"/>
      <name val="Arial"/>
      <family val="2"/>
    </font>
    <font>
      <b/>
      <sz val="14"/>
      <color rgb="FFFFFF00"/>
      <name val="Arial"/>
      <family val="2"/>
    </font>
    <font>
      <i/>
      <sz val="12"/>
      <color rgb="FFFF0000"/>
      <name val="Arial"/>
      <family val="2"/>
    </font>
    <font>
      <i/>
      <u/>
      <sz val="12"/>
      <color rgb="FFFF0000"/>
      <name val="Arial"/>
      <family val="2"/>
    </font>
    <font>
      <b/>
      <sz val="18"/>
      <color rgb="FFFFFF00"/>
      <name val="Arial"/>
      <family val="2"/>
    </font>
    <font>
      <b/>
      <sz val="20"/>
      <color rgb="FFFFFF00"/>
      <name val="Arial"/>
      <family val="2"/>
    </font>
    <font>
      <b/>
      <sz val="18"/>
      <name val="Arial"/>
      <family val="2"/>
    </font>
    <font>
      <b/>
      <sz val="14"/>
      <name val="Arial"/>
      <family val="2"/>
    </font>
    <font>
      <sz val="14"/>
      <color theme="1"/>
      <name val="Calibri"/>
      <family val="2"/>
      <scheme val="minor"/>
    </font>
  </fonts>
  <fills count="8">
    <fill>
      <patternFill patternType="none"/>
    </fill>
    <fill>
      <patternFill patternType="gray125"/>
    </fill>
    <fill>
      <patternFill patternType="solid">
        <fgColor theme="4" tint="-0.499984740745262"/>
        <bgColor indexed="64"/>
      </patternFill>
    </fill>
    <fill>
      <patternFill patternType="solid">
        <fgColor theme="0"/>
        <bgColor indexed="64"/>
      </patternFill>
    </fill>
    <fill>
      <patternFill patternType="solid">
        <fgColor theme="3" tint="0.79998168889431442"/>
        <bgColor indexed="64"/>
      </patternFill>
    </fill>
    <fill>
      <patternFill patternType="solid">
        <fgColor rgb="FFE8EBF0"/>
        <bgColor indexed="64"/>
      </patternFill>
    </fill>
    <fill>
      <patternFill patternType="solid">
        <fgColor rgb="FF002060"/>
        <bgColor indexed="64"/>
      </patternFill>
    </fill>
    <fill>
      <patternFill patternType="solid">
        <fgColor theme="0" tint="-0.14999847407452621"/>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theme="0"/>
      </left>
      <right/>
      <top/>
      <bottom/>
      <diagonal/>
    </border>
    <border>
      <left style="thin">
        <color theme="0"/>
      </left>
      <right style="thin">
        <color indexed="64"/>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right/>
      <top style="thin">
        <color theme="0"/>
      </top>
      <bottom style="thin">
        <color theme="0"/>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bottom/>
      <diagonal/>
    </border>
    <border>
      <left/>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2">
    <xf numFmtId="0" fontId="0" fillId="0" borderId="0"/>
    <xf numFmtId="0" fontId="10" fillId="0" borderId="0" applyNumberFormat="0" applyFill="0" applyBorder="0" applyAlignment="0" applyProtection="0"/>
  </cellStyleXfs>
  <cellXfs count="141">
    <xf numFmtId="0" fontId="0" fillId="0" borderId="0" xfId="0"/>
    <xf numFmtId="0" fontId="0" fillId="3" borderId="0" xfId="0" applyFill="1"/>
    <xf numFmtId="0" fontId="0" fillId="3" borderId="0" xfId="0" applyFill="1" applyAlignment="1">
      <alignment wrapText="1"/>
    </xf>
    <xf numFmtId="0" fontId="5" fillId="3" borderId="3" xfId="0" applyFont="1" applyFill="1" applyBorder="1" applyAlignment="1">
      <alignment horizontal="center" vertical="center" wrapText="1"/>
    </xf>
    <xf numFmtId="0" fontId="1" fillId="3" borderId="0" xfId="0" applyFont="1" applyFill="1"/>
    <xf numFmtId="0" fontId="0" fillId="3" borderId="5" xfId="0" applyFill="1" applyBorder="1" applyAlignment="1">
      <alignment horizontal="center" vertical="center"/>
    </xf>
    <xf numFmtId="0" fontId="0" fillId="3" borderId="5" xfId="0" applyFill="1" applyBorder="1"/>
    <xf numFmtId="14" fontId="0" fillId="3" borderId="0" xfId="0" applyNumberFormat="1" applyFill="1"/>
    <xf numFmtId="164" fontId="7" fillId="3"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0" fillId="3" borderId="10" xfId="0" applyFill="1" applyBorder="1"/>
    <xf numFmtId="0" fontId="0" fillId="3" borderId="0" xfId="0" applyFill="1" applyBorder="1"/>
    <xf numFmtId="0" fontId="8" fillId="3" borderId="0" xfId="0" applyFont="1" applyFill="1"/>
    <xf numFmtId="0" fontId="8" fillId="4" borderId="0" xfId="0" applyFont="1" applyFill="1"/>
    <xf numFmtId="0" fontId="8" fillId="3" borderId="0" xfId="0" applyFont="1" applyFill="1" applyAlignment="1">
      <alignment vertical="center"/>
    </xf>
    <xf numFmtId="0" fontId="6" fillId="3" borderId="14" xfId="0" applyFont="1" applyFill="1" applyBorder="1" applyAlignment="1">
      <alignment horizontal="center" vertical="center" wrapText="1"/>
    </xf>
    <xf numFmtId="164" fontId="7" fillId="3" borderId="4" xfId="0" applyNumberFormat="1" applyFont="1" applyFill="1" applyBorder="1" applyAlignment="1">
      <alignment horizontal="center" vertical="center" wrapText="1"/>
    </xf>
    <xf numFmtId="0" fontId="8" fillId="3" borderId="0" xfId="0" applyFont="1" applyFill="1"/>
    <xf numFmtId="0" fontId="8" fillId="3" borderId="0" xfId="0" applyFont="1" applyFill="1" applyAlignment="1">
      <alignment horizontal="left" vertical="top" wrapText="1"/>
    </xf>
    <xf numFmtId="0" fontId="9" fillId="2" borderId="1" xfId="0" applyFont="1" applyFill="1" applyBorder="1"/>
    <xf numFmtId="49" fontId="8" fillId="3" borderId="0" xfId="0" applyNumberFormat="1" applyFont="1" applyFill="1"/>
    <xf numFmtId="49" fontId="8" fillId="3" borderId="0" xfId="0" applyNumberFormat="1" applyFont="1" applyFill="1" applyAlignment="1">
      <alignment horizontal="left"/>
    </xf>
    <xf numFmtId="0" fontId="8" fillId="3" borderId="0" xfId="0" applyFont="1" applyFill="1" applyAlignment="1">
      <alignment vertical="center" wrapText="1"/>
    </xf>
    <xf numFmtId="0" fontId="8" fillId="3" borderId="0" xfId="0" applyFont="1" applyFill="1" applyAlignment="1">
      <alignment horizontal="left" vertical="center" wrapText="1"/>
    </xf>
    <xf numFmtId="0" fontId="8" fillId="4" borderId="0" xfId="0" applyFont="1" applyFill="1" applyAlignment="1">
      <alignment horizontal="left" vertical="center"/>
    </xf>
    <xf numFmtId="0" fontId="8" fillId="3" borderId="0" xfId="0" applyFont="1" applyFill="1" applyAlignment="1">
      <alignment horizontal="center"/>
    </xf>
    <xf numFmtId="0" fontId="8" fillId="4" borderId="0" xfId="0" applyFont="1" applyFill="1" applyAlignment="1">
      <alignment horizontal="left"/>
    </xf>
    <xf numFmtId="0" fontId="8" fillId="3" borderId="0" xfId="0" applyFont="1" applyFill="1" applyAlignment="1"/>
    <xf numFmtId="0" fontId="8" fillId="0" borderId="1" xfId="0" applyFont="1" applyFill="1" applyBorder="1" applyAlignment="1" applyProtection="1">
      <alignment horizontal="left" vertical="center" wrapText="1"/>
    </xf>
    <xf numFmtId="0" fontId="8" fillId="0" borderId="1" xfId="0" applyFont="1" applyFill="1" applyBorder="1" applyAlignment="1" applyProtection="1">
      <alignment horizontal="center" vertical="center" wrapText="1"/>
    </xf>
    <xf numFmtId="0" fontId="14" fillId="3" borderId="0" xfId="1" applyFont="1" applyFill="1" applyAlignment="1">
      <alignment vertical="center" wrapText="1"/>
    </xf>
    <xf numFmtId="0" fontId="0" fillId="3" borderId="0" xfId="0" applyFill="1" applyAlignment="1">
      <alignment horizontal="center"/>
    </xf>
    <xf numFmtId="164" fontId="7" fillId="3" borderId="21" xfId="0" applyNumberFormat="1" applyFont="1" applyFill="1" applyBorder="1" applyAlignment="1">
      <alignment horizontal="center" vertical="center" wrapText="1"/>
    </xf>
    <xf numFmtId="0" fontId="0" fillId="3" borderId="22" xfId="0" applyFill="1" applyBorder="1"/>
    <xf numFmtId="0" fontId="4" fillId="3" borderId="1" xfId="0" applyFont="1" applyFill="1" applyBorder="1" applyAlignment="1">
      <alignment horizontal="center" vertical="center" wrapText="1"/>
    </xf>
    <xf numFmtId="164" fontId="7" fillId="3" borderId="0" xfId="0" applyNumberFormat="1" applyFont="1" applyFill="1" applyBorder="1" applyAlignment="1">
      <alignment horizontal="center" vertical="center" wrapText="1"/>
    </xf>
    <xf numFmtId="0" fontId="13" fillId="4" borderId="0" xfId="0" applyFont="1" applyFill="1" applyAlignment="1"/>
    <xf numFmtId="0" fontId="8" fillId="5" borderId="5" xfId="0" applyFont="1" applyFill="1" applyBorder="1" applyAlignment="1" applyProtection="1">
      <alignment horizontal="left" vertical="center" wrapText="1"/>
      <protection locked="0"/>
    </xf>
    <xf numFmtId="0" fontId="8" fillId="5" borderId="5" xfId="0" applyFont="1" applyFill="1" applyBorder="1" applyAlignment="1" applyProtection="1">
      <alignment vertical="center" wrapText="1"/>
      <protection locked="0"/>
    </xf>
    <xf numFmtId="14" fontId="8" fillId="5" borderId="5" xfId="0" applyNumberFormat="1" applyFont="1" applyFill="1" applyBorder="1" applyAlignment="1" applyProtection="1">
      <alignment horizontal="center" vertical="center"/>
      <protection locked="0"/>
    </xf>
    <xf numFmtId="14" fontId="8" fillId="5" borderId="6" xfId="0" applyNumberFormat="1" applyFont="1" applyFill="1" applyBorder="1" applyAlignment="1" applyProtection="1">
      <alignment horizontal="center" vertical="center"/>
      <protection locked="0"/>
    </xf>
    <xf numFmtId="0" fontId="8" fillId="5" borderId="1" xfId="0" applyFont="1" applyFill="1" applyBorder="1" applyAlignment="1" applyProtection="1">
      <alignment horizontal="left" vertical="center" wrapText="1"/>
      <protection locked="0"/>
    </xf>
    <xf numFmtId="0" fontId="8" fillId="5" borderId="1" xfId="0" applyFont="1" applyFill="1" applyBorder="1" applyAlignment="1" applyProtection="1">
      <alignment vertical="center" wrapText="1"/>
      <protection locked="0"/>
    </xf>
    <xf numFmtId="14" fontId="8" fillId="5" borderId="1" xfId="0" applyNumberFormat="1" applyFont="1" applyFill="1" applyBorder="1" applyAlignment="1" applyProtection="1">
      <alignment horizontal="center" vertical="center"/>
      <protection locked="0"/>
    </xf>
    <xf numFmtId="14" fontId="8" fillId="5" borderId="7" xfId="0" applyNumberFormat="1" applyFont="1" applyFill="1" applyBorder="1" applyAlignment="1" applyProtection="1">
      <alignment horizontal="center" vertical="center"/>
      <protection locked="0"/>
    </xf>
    <xf numFmtId="0" fontId="8" fillId="5" borderId="3" xfId="0" applyFont="1" applyFill="1" applyBorder="1" applyAlignment="1" applyProtection="1">
      <alignment horizontal="left" vertical="center" wrapText="1"/>
      <protection locked="0"/>
    </xf>
    <xf numFmtId="0" fontId="8" fillId="5" borderId="3" xfId="0" applyFont="1" applyFill="1" applyBorder="1" applyAlignment="1" applyProtection="1">
      <alignment vertical="center" wrapText="1"/>
      <protection locked="0"/>
    </xf>
    <xf numFmtId="14" fontId="8" fillId="5" borderId="3" xfId="0" applyNumberFormat="1" applyFont="1" applyFill="1" applyBorder="1" applyAlignment="1" applyProtection="1">
      <alignment horizontal="center" vertical="center"/>
      <protection locked="0"/>
    </xf>
    <xf numFmtId="14" fontId="8" fillId="5" borderId="24" xfId="0" applyNumberFormat="1" applyFont="1" applyFill="1" applyBorder="1" applyAlignment="1" applyProtection="1">
      <alignment horizontal="center" vertical="center"/>
      <protection locked="0"/>
    </xf>
    <xf numFmtId="0" fontId="8" fillId="5" borderId="8" xfId="0" applyFont="1" applyFill="1" applyBorder="1" applyAlignment="1" applyProtection="1">
      <alignment horizontal="left" vertical="center" wrapText="1"/>
      <protection locked="0"/>
    </xf>
    <xf numFmtId="0" fontId="8" fillId="5" borderId="8" xfId="0" applyFont="1" applyFill="1" applyBorder="1" applyAlignment="1" applyProtection="1">
      <alignment vertical="center" wrapText="1"/>
      <protection locked="0"/>
    </xf>
    <xf numFmtId="14" fontId="8" fillId="5" borderId="8" xfId="0" applyNumberFormat="1" applyFont="1" applyFill="1" applyBorder="1" applyAlignment="1" applyProtection="1">
      <alignment horizontal="center" vertical="center"/>
      <protection locked="0"/>
    </xf>
    <xf numFmtId="14" fontId="8" fillId="5" borderId="9" xfId="0" applyNumberFormat="1" applyFont="1" applyFill="1" applyBorder="1" applyAlignment="1" applyProtection="1">
      <alignment horizontal="center" vertical="center"/>
      <protection locked="0"/>
    </xf>
    <xf numFmtId="0" fontId="0" fillId="3" borderId="0" xfId="0" applyFill="1" applyAlignment="1" applyProtection="1">
      <alignment wrapText="1"/>
    </xf>
    <xf numFmtId="0" fontId="3" fillId="3" borderId="0" xfId="0" applyFont="1" applyFill="1" applyAlignment="1" applyProtection="1">
      <alignment horizontal="left" vertical="center"/>
    </xf>
    <xf numFmtId="0" fontId="0" fillId="3" borderId="0" xfId="0" applyFill="1" applyProtection="1"/>
    <xf numFmtId="0" fontId="12" fillId="3" borderId="0" xfId="0" applyFont="1" applyFill="1" applyProtection="1"/>
    <xf numFmtId="0" fontId="8" fillId="0" borderId="5" xfId="0" applyFont="1" applyFill="1" applyBorder="1" applyAlignment="1" applyProtection="1">
      <alignment horizontal="center" vertical="center" wrapText="1"/>
    </xf>
    <xf numFmtId="0" fontId="8" fillId="0" borderId="5" xfId="0" applyFont="1" applyFill="1" applyBorder="1" applyAlignment="1" applyProtection="1">
      <alignment horizontal="left" vertical="center"/>
    </xf>
    <xf numFmtId="0" fontId="8" fillId="3" borderId="5" xfId="0" applyFont="1" applyFill="1" applyBorder="1" applyAlignment="1" applyProtection="1">
      <alignment vertical="center"/>
    </xf>
    <xf numFmtId="0" fontId="8" fillId="0" borderId="5" xfId="0" applyFont="1" applyBorder="1" applyAlignment="1" applyProtection="1">
      <alignment horizontal="center" vertical="center"/>
    </xf>
    <xf numFmtId="0" fontId="8" fillId="3" borderId="5" xfId="0" applyFont="1" applyFill="1" applyBorder="1" applyAlignment="1" applyProtection="1">
      <alignment horizontal="left" vertical="center" wrapText="1"/>
    </xf>
    <xf numFmtId="0" fontId="8" fillId="0" borderId="19" xfId="0" applyFont="1" applyFill="1" applyBorder="1" applyAlignment="1" applyProtection="1">
      <alignment horizontal="center" vertical="center"/>
    </xf>
    <xf numFmtId="0" fontId="8" fillId="0" borderId="1" xfId="0" applyFont="1" applyFill="1" applyBorder="1" applyAlignment="1" applyProtection="1">
      <alignment horizontal="left" vertical="center"/>
    </xf>
    <xf numFmtId="0" fontId="8" fillId="3" borderId="1" xfId="0" applyFont="1" applyFill="1" applyBorder="1" applyAlignment="1" applyProtection="1">
      <alignment vertical="center"/>
    </xf>
    <xf numFmtId="0" fontId="8" fillId="0" borderId="1" xfId="0" applyFont="1" applyBorder="1" applyAlignment="1" applyProtection="1">
      <alignment horizontal="center" vertical="center"/>
    </xf>
    <xf numFmtId="0" fontId="8" fillId="3" borderId="1" xfId="0" applyFont="1" applyFill="1" applyBorder="1" applyAlignment="1" applyProtection="1">
      <alignment horizontal="left" vertical="center" wrapText="1"/>
    </xf>
    <xf numFmtId="0" fontId="8" fillId="0" borderId="23" xfId="0" applyFont="1" applyFill="1" applyBorder="1" applyAlignment="1" applyProtection="1">
      <alignment horizontal="center" vertical="center"/>
    </xf>
    <xf numFmtId="0" fontId="8" fillId="0" borderId="3" xfId="0" applyFont="1" applyFill="1" applyBorder="1" applyAlignment="1" applyProtection="1">
      <alignment horizontal="center" vertical="center" wrapText="1"/>
    </xf>
    <xf numFmtId="0" fontId="8" fillId="0" borderId="3" xfId="0" applyFont="1" applyFill="1" applyBorder="1" applyAlignment="1" applyProtection="1">
      <alignment horizontal="left" vertical="center"/>
    </xf>
    <xf numFmtId="0" fontId="8" fillId="3" borderId="3" xfId="0" applyFont="1" applyFill="1" applyBorder="1" applyAlignment="1" applyProtection="1">
      <alignment vertical="center"/>
    </xf>
    <xf numFmtId="0" fontId="8" fillId="0" borderId="3" xfId="0" applyFont="1" applyBorder="1" applyAlignment="1" applyProtection="1">
      <alignment horizontal="center" vertical="center"/>
    </xf>
    <xf numFmtId="0" fontId="8" fillId="3" borderId="3" xfId="0" applyFont="1" applyFill="1" applyBorder="1" applyAlignment="1" applyProtection="1">
      <alignment horizontal="left" vertical="center" wrapText="1"/>
    </xf>
    <xf numFmtId="0" fontId="8" fillId="0" borderId="18" xfId="0" applyFont="1" applyBorder="1" applyAlignment="1" applyProtection="1">
      <alignment horizontal="center" vertical="center" wrapText="1"/>
    </xf>
    <xf numFmtId="0" fontId="8" fillId="0" borderId="19" xfId="0" applyFont="1" applyBorder="1" applyAlignment="1" applyProtection="1">
      <alignment horizontal="center" vertical="center" wrapText="1"/>
    </xf>
    <xf numFmtId="0" fontId="2" fillId="0" borderId="1" xfId="0" applyFont="1" applyFill="1" applyBorder="1" applyAlignment="1" applyProtection="1">
      <alignment horizontal="left" vertical="center"/>
    </xf>
    <xf numFmtId="0" fontId="8" fillId="0" borderId="23" xfId="0" applyFont="1" applyBorder="1" applyAlignment="1" applyProtection="1">
      <alignment horizontal="center" vertical="center" wrapText="1"/>
    </xf>
    <xf numFmtId="0" fontId="8" fillId="3" borderId="1" xfId="0" applyFont="1" applyFill="1" applyBorder="1" applyAlignment="1" applyProtection="1">
      <alignment horizontal="center" vertical="center"/>
    </xf>
    <xf numFmtId="0" fontId="2" fillId="0" borderId="3" xfId="0" applyFont="1" applyFill="1" applyBorder="1" applyAlignment="1" applyProtection="1">
      <alignment horizontal="left" vertical="center"/>
    </xf>
    <xf numFmtId="0" fontId="8" fillId="3" borderId="3" xfId="0" applyFont="1" applyFill="1" applyBorder="1" applyAlignment="1" applyProtection="1">
      <alignment horizontal="center" vertical="center"/>
    </xf>
    <xf numFmtId="0" fontId="8" fillId="0" borderId="5" xfId="0" applyFont="1" applyBorder="1" applyAlignment="1" applyProtection="1">
      <alignment horizontal="left" vertical="center"/>
    </xf>
    <xf numFmtId="0" fontId="8" fillId="3" borderId="5" xfId="0" applyFont="1" applyFill="1" applyBorder="1" applyAlignment="1" applyProtection="1">
      <alignment horizontal="center" vertical="center"/>
    </xf>
    <xf numFmtId="0" fontId="8" fillId="0" borderId="18" xfId="0" applyFont="1" applyFill="1" applyBorder="1" applyAlignment="1" applyProtection="1">
      <alignment horizontal="center" vertical="center" wrapText="1"/>
    </xf>
    <xf numFmtId="0" fontId="8" fillId="0" borderId="19" xfId="0" applyFont="1" applyFill="1" applyBorder="1" applyAlignment="1" applyProtection="1">
      <alignment horizontal="center" vertical="center" wrapText="1"/>
    </xf>
    <xf numFmtId="0" fontId="8" fillId="0" borderId="23" xfId="0" applyFont="1" applyFill="1" applyBorder="1" applyAlignment="1" applyProtection="1">
      <alignment horizontal="center" vertical="center" wrapText="1"/>
    </xf>
    <xf numFmtId="0" fontId="8" fillId="3" borderId="3" xfId="0" applyFont="1" applyFill="1" applyBorder="1" applyAlignment="1" applyProtection="1">
      <alignment vertical="center" wrapText="1"/>
    </xf>
    <xf numFmtId="0" fontId="8" fillId="0" borderId="5" xfId="0" applyFont="1" applyFill="1" applyBorder="1" applyAlignment="1" applyProtection="1">
      <alignment vertical="center"/>
    </xf>
    <xf numFmtId="0" fontId="8" fillId="0" borderId="1" xfId="0" applyFont="1" applyFill="1" applyBorder="1" applyAlignment="1" applyProtection="1">
      <alignment vertical="center"/>
    </xf>
    <xf numFmtId="0" fontId="11" fillId="3" borderId="1" xfId="0" applyFont="1" applyFill="1" applyBorder="1" applyAlignment="1" applyProtection="1">
      <alignment horizontal="center" vertical="center" wrapText="1"/>
    </xf>
    <xf numFmtId="0" fontId="8" fillId="0" borderId="20" xfId="0" applyFont="1" applyBorder="1" applyAlignment="1" applyProtection="1">
      <alignment horizontal="center" vertical="center" wrapText="1"/>
    </xf>
    <xf numFmtId="0" fontId="8" fillId="0" borderId="8" xfId="0" applyFont="1" applyFill="1" applyBorder="1" applyAlignment="1" applyProtection="1">
      <alignment horizontal="center" vertical="center" wrapText="1"/>
    </xf>
    <xf numFmtId="0" fontId="2" fillId="0" borderId="8" xfId="0" applyFont="1" applyFill="1" applyBorder="1" applyAlignment="1" applyProtection="1">
      <alignment horizontal="left" vertical="center"/>
    </xf>
    <xf numFmtId="0" fontId="8" fillId="3" borderId="8" xfId="0" applyFont="1" applyFill="1" applyBorder="1" applyAlignment="1" applyProtection="1">
      <alignment vertical="center"/>
    </xf>
    <xf numFmtId="0" fontId="8" fillId="3" borderId="8" xfId="0" applyFont="1" applyFill="1" applyBorder="1" applyAlignment="1" applyProtection="1">
      <alignment horizontal="center" vertical="center"/>
    </xf>
    <xf numFmtId="0" fontId="8" fillId="3" borderId="8" xfId="0" applyFont="1" applyFill="1" applyBorder="1" applyAlignment="1" applyProtection="1">
      <alignment horizontal="left" vertical="center" wrapText="1"/>
    </xf>
    <xf numFmtId="0" fontId="4" fillId="3" borderId="0" xfId="0" applyFont="1" applyFill="1" applyAlignment="1" applyProtection="1">
      <alignment horizontal="left" vertical="center"/>
    </xf>
    <xf numFmtId="0" fontId="0" fillId="3" borderId="0" xfId="0" applyFill="1" applyBorder="1" applyProtection="1"/>
    <xf numFmtId="164" fontId="0" fillId="3" borderId="0" xfId="0" applyNumberFormat="1" applyFill="1" applyProtection="1"/>
    <xf numFmtId="0" fontId="2" fillId="3" borderId="0" xfId="0" applyFont="1" applyFill="1" applyAlignment="1" applyProtection="1">
      <alignment horizontal="left" vertical="center"/>
    </xf>
    <xf numFmtId="0" fontId="18" fillId="6" borderId="1" xfId="0" applyFont="1" applyFill="1" applyBorder="1" applyAlignment="1">
      <alignment vertical="center"/>
    </xf>
    <xf numFmtId="0" fontId="8" fillId="0" borderId="1" xfId="0" applyFont="1" applyFill="1" applyBorder="1" applyProtection="1">
      <protection locked="0"/>
    </xf>
    <xf numFmtId="0" fontId="19" fillId="0" borderId="1" xfId="0" applyFont="1" applyFill="1" applyBorder="1" applyProtection="1">
      <protection locked="0"/>
    </xf>
    <xf numFmtId="0" fontId="20" fillId="0" borderId="1" xfId="1" applyFont="1" applyFill="1" applyBorder="1" applyProtection="1">
      <protection locked="0"/>
    </xf>
    <xf numFmtId="49" fontId="19" fillId="0" borderId="1" xfId="0" applyNumberFormat="1" applyFont="1" applyFill="1" applyBorder="1" applyAlignment="1" applyProtection="1">
      <alignment horizontal="left"/>
      <protection locked="0"/>
    </xf>
    <xf numFmtId="0" fontId="16" fillId="6" borderId="16" xfId="0" applyFont="1" applyFill="1" applyBorder="1" applyAlignment="1" applyProtection="1">
      <alignment horizontal="center" vertical="center" wrapText="1"/>
    </xf>
    <xf numFmtId="0" fontId="16" fillId="6" borderId="15" xfId="0" applyFont="1" applyFill="1" applyBorder="1" applyAlignment="1" applyProtection="1">
      <alignment horizontal="center" vertical="center" wrapText="1"/>
    </xf>
    <xf numFmtId="0" fontId="16" fillId="6" borderId="17" xfId="0" applyFont="1" applyFill="1" applyBorder="1" applyAlignment="1" applyProtection="1">
      <alignment horizontal="center" vertical="center" wrapText="1"/>
    </xf>
    <xf numFmtId="0" fontId="2" fillId="0" borderId="18" xfId="0" applyFont="1" applyFill="1" applyBorder="1" applyAlignment="1" applyProtection="1">
      <alignment horizontal="center" vertical="center"/>
    </xf>
    <xf numFmtId="0" fontId="0" fillId="0" borderId="0" xfId="0" applyFill="1"/>
    <xf numFmtId="0" fontId="21" fillId="6" borderId="11" xfId="0" applyFont="1" applyFill="1" applyBorder="1" applyAlignment="1">
      <alignment vertical="center"/>
    </xf>
    <xf numFmtId="0" fontId="21" fillId="6" borderId="12" xfId="0" applyFont="1" applyFill="1" applyBorder="1" applyAlignment="1">
      <alignment horizontal="center" vertical="center"/>
    </xf>
    <xf numFmtId="0" fontId="21" fillId="6" borderId="13" xfId="0" applyFont="1" applyFill="1" applyBorder="1" applyAlignment="1">
      <alignment vertical="center" wrapText="1"/>
    </xf>
    <xf numFmtId="0" fontId="21" fillId="6" borderId="11" xfId="0" applyFont="1" applyFill="1" applyBorder="1" applyAlignment="1">
      <alignment vertical="center" wrapText="1"/>
    </xf>
    <xf numFmtId="0" fontId="21" fillId="6" borderId="12" xfId="0" applyFont="1" applyFill="1" applyBorder="1" applyAlignment="1">
      <alignment horizontal="center" vertical="center" wrapText="1"/>
    </xf>
    <xf numFmtId="0" fontId="24" fillId="0" borderId="4" xfId="0" applyFont="1" applyFill="1" applyBorder="1" applyAlignment="1">
      <alignment horizontal="center" vertical="center" wrapText="1"/>
    </xf>
    <xf numFmtId="0" fontId="25" fillId="0" borderId="0" xfId="0" applyFont="1" applyFill="1"/>
    <xf numFmtId="0" fontId="24" fillId="7" borderId="2" xfId="0" applyFont="1" applyFill="1" applyBorder="1" applyAlignment="1">
      <alignment horizontal="center" vertical="center" wrapText="1"/>
    </xf>
    <xf numFmtId="0" fontId="18" fillId="6" borderId="30" xfId="0" applyFont="1" applyFill="1" applyBorder="1" applyAlignment="1">
      <alignment horizontal="center" vertical="center" wrapText="1"/>
    </xf>
    <xf numFmtId="0" fontId="18" fillId="6" borderId="31" xfId="0" applyFont="1" applyFill="1" applyBorder="1" applyAlignment="1">
      <alignment horizontal="center" vertical="center" wrapText="1"/>
    </xf>
    <xf numFmtId="0" fontId="8" fillId="0" borderId="31" xfId="0" applyFont="1" applyBorder="1" applyAlignment="1">
      <alignment horizontal="center" vertical="center" wrapText="1"/>
    </xf>
    <xf numFmtId="0" fontId="8" fillId="0" borderId="30" xfId="0" applyFont="1" applyBorder="1" applyAlignment="1">
      <alignment horizontal="center" vertical="center" wrapText="1"/>
    </xf>
    <xf numFmtId="165" fontId="8" fillId="0" borderId="31" xfId="0" applyNumberFormat="1" applyFont="1" applyBorder="1" applyAlignment="1">
      <alignment horizontal="center" vertical="center" wrapText="1"/>
    </xf>
    <xf numFmtId="0" fontId="21" fillId="6" borderId="0" xfId="0" applyFont="1" applyFill="1" applyAlignment="1">
      <alignment horizontal="center" vertical="center"/>
    </xf>
    <xf numFmtId="0" fontId="16" fillId="6" borderId="0" xfId="0" applyFont="1" applyFill="1" applyAlignment="1">
      <alignment horizontal="center" vertical="center"/>
    </xf>
    <xf numFmtId="0" fontId="17" fillId="6" borderId="0" xfId="0" applyFont="1" applyFill="1" applyAlignment="1">
      <alignment horizontal="center" vertical="center"/>
    </xf>
    <xf numFmtId="0" fontId="22" fillId="6" borderId="0" xfId="0" applyFont="1" applyFill="1" applyAlignment="1">
      <alignment horizontal="center"/>
    </xf>
    <xf numFmtId="0" fontId="21" fillId="6" borderId="0" xfId="0" applyFont="1" applyFill="1" applyAlignment="1">
      <alignment horizontal="center"/>
    </xf>
    <xf numFmtId="0" fontId="22" fillId="2" borderId="0" xfId="0" applyFont="1" applyFill="1" applyAlignment="1" applyProtection="1">
      <alignment horizontal="center" vertical="center" wrapText="1"/>
    </xf>
    <xf numFmtId="0" fontId="22" fillId="6" borderId="0" xfId="0" applyFont="1" applyFill="1" applyAlignment="1">
      <alignment horizontal="center" vertical="center"/>
    </xf>
    <xf numFmtId="0" fontId="23" fillId="0" borderId="0" xfId="0" applyFont="1" applyFill="1" applyAlignment="1">
      <alignment horizontal="left" vertical="center"/>
    </xf>
    <xf numFmtId="0" fontId="22" fillId="0" borderId="0" xfId="0" applyFont="1" applyFill="1" applyAlignment="1">
      <alignment horizontal="left" vertical="center"/>
    </xf>
    <xf numFmtId="0" fontId="21" fillId="6" borderId="25" xfId="0" applyFont="1" applyFill="1" applyBorder="1" applyAlignment="1">
      <alignment horizontal="center" vertical="center" wrapText="1"/>
    </xf>
    <xf numFmtId="0" fontId="21" fillId="6" borderId="14" xfId="0" applyFont="1" applyFill="1" applyBorder="1" applyAlignment="1">
      <alignment horizontal="center" vertical="center" wrapText="1"/>
    </xf>
    <xf numFmtId="0" fontId="21" fillId="6" borderId="26" xfId="0" applyFont="1" applyFill="1" applyBorder="1" applyAlignment="1">
      <alignment horizontal="center" vertical="center" wrapText="1"/>
    </xf>
    <xf numFmtId="0" fontId="21" fillId="2" borderId="25" xfId="0" applyFont="1" applyFill="1" applyBorder="1" applyAlignment="1">
      <alignment horizontal="center" vertical="center" wrapText="1"/>
    </xf>
    <xf numFmtId="0" fontId="21" fillId="2" borderId="14" xfId="0" applyFont="1" applyFill="1" applyBorder="1" applyAlignment="1">
      <alignment horizontal="center" vertical="center" wrapText="1"/>
    </xf>
    <xf numFmtId="0" fontId="21" fillId="2" borderId="26" xfId="0" applyFont="1" applyFill="1" applyBorder="1" applyAlignment="1">
      <alignment horizontal="center" vertical="center" wrapText="1"/>
    </xf>
    <xf numFmtId="0" fontId="18" fillId="6" borderId="27" xfId="0" applyFont="1" applyFill="1" applyBorder="1" applyAlignment="1">
      <alignment horizontal="center" vertical="center" wrapText="1"/>
    </xf>
    <xf numFmtId="0" fontId="18" fillId="6" borderId="28" xfId="0" applyFont="1" applyFill="1" applyBorder="1" applyAlignment="1">
      <alignment horizontal="center" vertical="center" wrapText="1"/>
    </xf>
    <xf numFmtId="0" fontId="18" fillId="6" borderId="29" xfId="0" applyFont="1" applyFill="1" applyBorder="1" applyAlignment="1">
      <alignment horizontal="center" vertical="center" wrapText="1"/>
    </xf>
    <xf numFmtId="0" fontId="8" fillId="3" borderId="0" xfId="0" applyFont="1" applyFill="1" applyAlignment="1">
      <alignment horizontal="left" vertical="top" wrapText="1"/>
    </xf>
  </cellXfs>
  <cellStyles count="2">
    <cellStyle name="Hyperlink" xfId="1" builtinId="8"/>
    <cellStyle name="Normal" xfId="0" builtinId="0"/>
  </cellStyles>
  <dxfs count="4">
    <dxf>
      <fill>
        <patternFill>
          <bgColor rgb="FFFFB9B9"/>
        </patternFill>
      </fill>
    </dxf>
    <dxf>
      <fill>
        <patternFill>
          <bgColor rgb="FFFFB9B9"/>
        </patternFill>
      </fill>
    </dxf>
    <dxf>
      <fill>
        <patternFill>
          <bgColor rgb="FFFFA3A3"/>
        </patternFill>
      </fill>
    </dxf>
    <dxf>
      <font>
        <color theme="2" tint="-0.499984740745262"/>
      </font>
    </dxf>
  </dxfs>
  <tableStyles count="0" defaultTableStyle="TableStyleMedium2" defaultPivotStyle="PivotStyleLight16"/>
  <colors>
    <mruColors>
      <color rgb="FFE8EBF0"/>
      <color rgb="FFFFB9B9"/>
      <color rgb="FFFFA3A3"/>
      <color rgb="FFFF9B9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1193816</xdr:colOff>
      <xdr:row>0</xdr:row>
      <xdr:rowOff>274425</xdr:rowOff>
    </xdr:from>
    <xdr:to>
      <xdr:col>1</xdr:col>
      <xdr:colOff>3465846</xdr:colOff>
      <xdr:row>0</xdr:row>
      <xdr:rowOff>675745</xdr:rowOff>
    </xdr:to>
    <xdr:pic>
      <xdr:nvPicPr>
        <xdr:cNvPr id="2" name="Picture 1" descr="Good estate management for schools (GEMS) logo">
          <a:extLst>
            <a:ext uri="{FF2B5EF4-FFF2-40B4-BE49-F238E27FC236}">
              <a16:creationId xmlns:a16="http://schemas.microsoft.com/office/drawing/2014/main" id="{7A6E6E83-A4EF-46EF-A2A2-D8BD859ACE58}"/>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35376" y="274425"/>
          <a:ext cx="2272030" cy="401320"/>
        </a:xfrm>
        <a:prstGeom prst="rect">
          <a:avLst/>
        </a:prstGeom>
        <a:noFill/>
        <a:ln>
          <a:noFill/>
        </a:ln>
      </xdr:spPr>
    </xdr:pic>
    <xdr:clientData/>
  </xdr:twoCellAnchor>
  <xdr:twoCellAnchor editAs="oneCell">
    <xdr:from>
      <xdr:col>0</xdr:col>
      <xdr:colOff>582521</xdr:colOff>
      <xdr:row>0</xdr:row>
      <xdr:rowOff>82655</xdr:rowOff>
    </xdr:from>
    <xdr:to>
      <xdr:col>1</xdr:col>
      <xdr:colOff>1169686</xdr:colOff>
      <xdr:row>1</xdr:row>
      <xdr:rowOff>1611</xdr:rowOff>
    </xdr:to>
    <xdr:pic>
      <xdr:nvPicPr>
        <xdr:cNvPr id="3" name="Picture 2" descr="Department for Education logo">
          <a:extLst>
            <a:ext uri="{FF2B5EF4-FFF2-40B4-BE49-F238E27FC236}">
              <a16:creationId xmlns:a16="http://schemas.microsoft.com/office/drawing/2014/main" id="{6256EA8D-9040-4B1B-89D8-2257DB0375F3}"/>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2521" y="82655"/>
          <a:ext cx="1228725" cy="8045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1447800</xdr:colOff>
      <xdr:row>3</xdr:row>
      <xdr:rowOff>171450</xdr:rowOff>
    </xdr:from>
    <xdr:to>
      <xdr:col>5</xdr:col>
      <xdr:colOff>1842135</xdr:colOff>
      <xdr:row>5</xdr:row>
      <xdr:rowOff>47625</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10700" y="361950"/>
          <a:ext cx="2337435" cy="60960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314325</xdr:colOff>
      <xdr:row>1</xdr:row>
      <xdr:rowOff>38100</xdr:rowOff>
    </xdr:from>
    <xdr:to>
      <xdr:col>12</xdr:col>
      <xdr:colOff>1337310</xdr:colOff>
      <xdr:row>1</xdr:row>
      <xdr:rowOff>647700</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545425" y="228600"/>
          <a:ext cx="2337435" cy="60960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26</xdr:col>
      <xdr:colOff>359832</xdr:colOff>
      <xdr:row>1</xdr:row>
      <xdr:rowOff>84667</xdr:rowOff>
    </xdr:from>
    <xdr:to>
      <xdr:col>27</xdr:col>
      <xdr:colOff>1300267</xdr:colOff>
      <xdr:row>1</xdr:row>
      <xdr:rowOff>694267</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620999" y="275167"/>
          <a:ext cx="2337435" cy="60960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gov.uk/guidance/good-estate-management-for-schools/health-and-safety"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joe.smith@jsltd.co.uk"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18"/>
  <sheetViews>
    <sheetView tabSelected="1" zoomScaleNormal="100" workbookViewId="0">
      <selection activeCell="B7" sqref="B7"/>
    </sheetView>
  </sheetViews>
  <sheetFormatPr defaultColWidth="9" defaultRowHeight="15" x14ac:dyDescent="0.2"/>
  <cols>
    <col min="1" max="1" width="9" style="12"/>
    <col min="2" max="2" width="145" style="12" customWidth="1"/>
    <col min="3" max="16384" width="9" style="12"/>
  </cols>
  <sheetData>
    <row r="1" spans="2:3" s="17" customFormat="1" ht="70.150000000000006" customHeight="1" x14ac:dyDescent="0.2"/>
    <row r="3" spans="2:3" ht="15.75" x14ac:dyDescent="0.25">
      <c r="B3" s="36" t="s">
        <v>99</v>
      </c>
    </row>
    <row r="4" spans="2:3" s="17" customFormat="1" ht="52.15" customHeight="1" x14ac:dyDescent="0.2">
      <c r="B4" s="30" t="s">
        <v>115</v>
      </c>
    </row>
    <row r="5" spans="2:3" ht="150" x14ac:dyDescent="0.2">
      <c r="B5" s="23" t="s">
        <v>112</v>
      </c>
      <c r="C5" s="17"/>
    </row>
    <row r="6" spans="2:3" x14ac:dyDescent="0.2">
      <c r="B6" s="27"/>
    </row>
    <row r="7" spans="2:3" x14ac:dyDescent="0.2">
      <c r="B7" s="26" t="s">
        <v>85</v>
      </c>
    </row>
    <row r="8" spans="2:3" s="14" customFormat="1" ht="42.4" customHeight="1" x14ac:dyDescent="0.25">
      <c r="B8" s="23" t="s">
        <v>113</v>
      </c>
    </row>
    <row r="9" spans="2:3" s="14" customFormat="1" ht="13.5" customHeight="1" x14ac:dyDescent="0.25">
      <c r="B9" s="23"/>
    </row>
    <row r="10" spans="2:3" x14ac:dyDescent="0.2">
      <c r="B10" s="13" t="s">
        <v>103</v>
      </c>
    </row>
    <row r="11" spans="2:3" ht="54" customHeight="1" x14ac:dyDescent="0.2">
      <c r="B11" s="22" t="s">
        <v>100</v>
      </c>
    </row>
    <row r="12" spans="2:3" x14ac:dyDescent="0.2">
      <c r="B12" s="25"/>
    </row>
    <row r="13" spans="2:3" x14ac:dyDescent="0.2">
      <c r="B13" s="24" t="s">
        <v>111</v>
      </c>
    </row>
    <row r="14" spans="2:3" ht="38.65" customHeight="1" x14ac:dyDescent="0.2">
      <c r="B14" s="23" t="s">
        <v>101</v>
      </c>
    </row>
    <row r="15" spans="2:3" x14ac:dyDescent="0.2">
      <c r="B15" s="18"/>
    </row>
    <row r="16" spans="2:3" x14ac:dyDescent="0.2">
      <c r="B16" s="13" t="s">
        <v>5</v>
      </c>
    </row>
    <row r="17" spans="2:2" s="14" customFormat="1" ht="42.75" customHeight="1" x14ac:dyDescent="0.25">
      <c r="B17" s="22" t="s">
        <v>114</v>
      </c>
    </row>
    <row r="18" spans="2:2" ht="49.35" customHeight="1" x14ac:dyDescent="0.2">
      <c r="B18" s="17"/>
    </row>
  </sheetData>
  <sheetProtection sheet="1" objects="1" scenarios="1"/>
  <hyperlinks>
    <hyperlink ref="B4" r:id="rId1"/>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41"/>
  <sheetViews>
    <sheetView topLeftCell="A22" workbookViewId="0">
      <selection activeCell="C10" sqref="C10"/>
    </sheetView>
  </sheetViews>
  <sheetFormatPr defaultColWidth="9" defaultRowHeight="15" x14ac:dyDescent="0.2"/>
  <cols>
    <col min="1" max="1" width="5.140625" style="17" customWidth="1"/>
    <col min="2" max="2" width="67.7109375" style="17" customWidth="1"/>
    <col min="3" max="3" width="26.7109375" style="17" bestFit="1" customWidth="1"/>
    <col min="4" max="4" width="19.85546875" style="17" customWidth="1"/>
    <col min="5" max="5" width="29.140625" style="17" bestFit="1" customWidth="1"/>
    <col min="6" max="6" width="29.5703125" style="20" customWidth="1"/>
    <col min="7" max="16384" width="9" style="17"/>
  </cols>
  <sheetData>
    <row r="1" spans="2:6" ht="26.25" x14ac:dyDescent="0.4">
      <c r="B1" s="125" t="s">
        <v>128</v>
      </c>
      <c r="C1" s="125"/>
      <c r="D1" s="125"/>
      <c r="E1" s="125"/>
      <c r="F1" s="125"/>
    </row>
    <row r="2" spans="2:6" ht="23.25" x14ac:dyDescent="0.35">
      <c r="B2" s="126" t="s">
        <v>129</v>
      </c>
      <c r="C2" s="126"/>
      <c r="D2" s="126"/>
      <c r="E2" s="126"/>
      <c r="F2" s="126"/>
    </row>
    <row r="3" spans="2:6" x14ac:dyDescent="0.2">
      <c r="F3" s="17"/>
    </row>
    <row r="4" spans="2:6" ht="45.75" customHeight="1" x14ac:dyDescent="0.2">
      <c r="B4" s="122" t="s">
        <v>121</v>
      </c>
      <c r="C4" s="123"/>
      <c r="D4" s="123"/>
      <c r="E4" s="123"/>
      <c r="F4" s="123"/>
    </row>
    <row r="5" spans="2:6" ht="12" customHeight="1" x14ac:dyDescent="0.2">
      <c r="B5" s="124" t="s">
        <v>105</v>
      </c>
      <c r="C5" s="124"/>
      <c r="D5" s="124"/>
      <c r="E5" s="124"/>
      <c r="F5" s="124"/>
    </row>
    <row r="6" spans="2:6" ht="15.4" customHeight="1" x14ac:dyDescent="0.2">
      <c r="B6" s="124" t="s">
        <v>104</v>
      </c>
      <c r="C6" s="124"/>
      <c r="D6" s="124"/>
      <c r="E6" s="124"/>
      <c r="F6" s="124"/>
    </row>
    <row r="7" spans="2:6" x14ac:dyDescent="0.2">
      <c r="F7" s="17"/>
    </row>
    <row r="8" spans="2:6" ht="18" customHeight="1" x14ac:dyDescent="0.2">
      <c r="B8" s="99" t="s">
        <v>117</v>
      </c>
      <c r="C8" s="99" t="s">
        <v>118</v>
      </c>
      <c r="D8" s="99" t="s">
        <v>119</v>
      </c>
      <c r="E8" s="99" t="s">
        <v>77</v>
      </c>
      <c r="F8" s="99" t="s">
        <v>78</v>
      </c>
    </row>
    <row r="9" spans="2:6" ht="3.75" hidden="1" customHeight="1" x14ac:dyDescent="0.2">
      <c r="B9" s="19" t="s">
        <v>102</v>
      </c>
      <c r="C9" s="19"/>
      <c r="D9" s="19"/>
      <c r="E9" s="19"/>
      <c r="F9" s="19"/>
    </row>
    <row r="10" spans="2:6" x14ac:dyDescent="0.2">
      <c r="B10" s="101" t="s">
        <v>136</v>
      </c>
      <c r="C10" s="101" t="s">
        <v>140</v>
      </c>
      <c r="D10" s="101" t="s">
        <v>137</v>
      </c>
      <c r="E10" s="102" t="s">
        <v>138</v>
      </c>
      <c r="F10" s="103" t="s">
        <v>139</v>
      </c>
    </row>
    <row r="11" spans="2:6" x14ac:dyDescent="0.2">
      <c r="B11" s="100"/>
      <c r="C11" s="100"/>
      <c r="D11" s="100"/>
      <c r="E11" s="100"/>
      <c r="F11" s="100"/>
    </row>
    <row r="12" spans="2:6" x14ac:dyDescent="0.2">
      <c r="B12" s="100"/>
      <c r="C12" s="100"/>
      <c r="D12" s="100"/>
      <c r="E12" s="100"/>
      <c r="F12" s="100"/>
    </row>
    <row r="13" spans="2:6" x14ac:dyDescent="0.2">
      <c r="B13" s="100"/>
      <c r="C13" s="100"/>
      <c r="D13" s="100"/>
      <c r="E13" s="100"/>
      <c r="F13" s="100"/>
    </row>
    <row r="14" spans="2:6" x14ac:dyDescent="0.2">
      <c r="B14" s="100"/>
      <c r="C14" s="100"/>
      <c r="D14" s="100"/>
      <c r="E14" s="100"/>
      <c r="F14" s="100"/>
    </row>
    <row r="15" spans="2:6" x14ac:dyDescent="0.2">
      <c r="B15" s="100"/>
      <c r="C15" s="100"/>
      <c r="D15" s="100"/>
      <c r="E15" s="100"/>
      <c r="F15" s="100"/>
    </row>
    <row r="16" spans="2:6" x14ac:dyDescent="0.2">
      <c r="B16" s="100"/>
      <c r="C16" s="100"/>
      <c r="D16" s="100"/>
      <c r="E16" s="100"/>
      <c r="F16" s="100"/>
    </row>
    <row r="17" spans="2:6" x14ac:dyDescent="0.2">
      <c r="B17" s="100"/>
      <c r="C17" s="100"/>
      <c r="D17" s="100"/>
      <c r="E17" s="100"/>
      <c r="F17" s="100"/>
    </row>
    <row r="18" spans="2:6" x14ac:dyDescent="0.2">
      <c r="B18" s="100"/>
      <c r="C18" s="100"/>
      <c r="D18" s="100"/>
      <c r="E18" s="100"/>
      <c r="F18" s="100"/>
    </row>
    <row r="19" spans="2:6" x14ac:dyDescent="0.2">
      <c r="B19" s="100"/>
      <c r="C19" s="100"/>
      <c r="D19" s="100"/>
      <c r="E19" s="100"/>
      <c r="F19" s="100"/>
    </row>
    <row r="20" spans="2:6" x14ac:dyDescent="0.2">
      <c r="B20" s="100"/>
      <c r="C20" s="100"/>
      <c r="D20" s="100"/>
      <c r="E20" s="100"/>
      <c r="F20" s="100"/>
    </row>
    <row r="21" spans="2:6" x14ac:dyDescent="0.2">
      <c r="B21" s="100"/>
      <c r="C21" s="100"/>
      <c r="D21" s="100"/>
      <c r="E21" s="100"/>
      <c r="F21" s="100"/>
    </row>
    <row r="22" spans="2:6" x14ac:dyDescent="0.2">
      <c r="B22" s="100"/>
      <c r="C22" s="100"/>
      <c r="D22" s="100"/>
      <c r="E22" s="100"/>
      <c r="F22" s="100"/>
    </row>
    <row r="23" spans="2:6" x14ac:dyDescent="0.2">
      <c r="B23" s="100"/>
      <c r="C23" s="100"/>
      <c r="D23" s="100"/>
      <c r="E23" s="100"/>
      <c r="F23" s="100"/>
    </row>
    <row r="24" spans="2:6" x14ac:dyDescent="0.2">
      <c r="B24" s="100"/>
      <c r="C24" s="100"/>
      <c r="D24" s="100"/>
      <c r="E24" s="100"/>
      <c r="F24" s="100"/>
    </row>
    <row r="25" spans="2:6" x14ac:dyDescent="0.2">
      <c r="B25" s="100"/>
      <c r="C25" s="100"/>
      <c r="D25" s="100"/>
      <c r="E25" s="100"/>
      <c r="F25" s="100"/>
    </row>
    <row r="26" spans="2:6" x14ac:dyDescent="0.2">
      <c r="B26" s="100"/>
      <c r="C26" s="100"/>
      <c r="D26" s="100"/>
      <c r="E26" s="100"/>
      <c r="F26" s="100"/>
    </row>
    <row r="27" spans="2:6" x14ac:dyDescent="0.2">
      <c r="B27" s="100"/>
      <c r="C27" s="100"/>
      <c r="D27" s="100"/>
      <c r="E27" s="100"/>
      <c r="F27" s="100"/>
    </row>
    <row r="28" spans="2:6" x14ac:dyDescent="0.2">
      <c r="B28" s="100"/>
      <c r="C28" s="100"/>
      <c r="D28" s="100"/>
      <c r="E28" s="100"/>
      <c r="F28" s="100"/>
    </row>
    <row r="29" spans="2:6" x14ac:dyDescent="0.2">
      <c r="B29" s="100"/>
      <c r="C29" s="100"/>
      <c r="D29" s="100"/>
      <c r="E29" s="100"/>
      <c r="F29" s="100"/>
    </row>
    <row r="30" spans="2:6" x14ac:dyDescent="0.2">
      <c r="B30" s="100"/>
      <c r="C30" s="100"/>
      <c r="D30" s="100"/>
      <c r="E30" s="100"/>
      <c r="F30" s="100"/>
    </row>
    <row r="31" spans="2:6" x14ac:dyDescent="0.2">
      <c r="B31" s="100"/>
      <c r="C31" s="100"/>
      <c r="D31" s="100"/>
      <c r="E31" s="100"/>
      <c r="F31" s="100"/>
    </row>
    <row r="32" spans="2:6" x14ac:dyDescent="0.2">
      <c r="B32" s="100"/>
      <c r="C32" s="100"/>
      <c r="D32" s="100"/>
      <c r="E32" s="100"/>
      <c r="F32" s="100"/>
    </row>
    <row r="33" spans="2:6" x14ac:dyDescent="0.2">
      <c r="B33" s="100"/>
      <c r="C33" s="100"/>
      <c r="D33" s="100"/>
      <c r="E33" s="100"/>
      <c r="F33" s="100"/>
    </row>
    <row r="34" spans="2:6" x14ac:dyDescent="0.2">
      <c r="B34" s="100"/>
      <c r="C34" s="100"/>
      <c r="D34" s="100"/>
      <c r="E34" s="100"/>
      <c r="F34" s="100"/>
    </row>
    <row r="35" spans="2:6" x14ac:dyDescent="0.2">
      <c r="B35" s="100"/>
      <c r="C35" s="100"/>
      <c r="D35" s="100"/>
      <c r="E35" s="100"/>
      <c r="F35" s="100"/>
    </row>
    <row r="36" spans="2:6" x14ac:dyDescent="0.2">
      <c r="B36" s="100"/>
      <c r="C36" s="100"/>
      <c r="D36" s="100"/>
      <c r="E36" s="100"/>
      <c r="F36" s="100"/>
    </row>
    <row r="37" spans="2:6" x14ac:dyDescent="0.2">
      <c r="B37" s="100"/>
      <c r="C37" s="100"/>
      <c r="D37" s="100"/>
      <c r="E37" s="100"/>
      <c r="F37" s="100"/>
    </row>
    <row r="38" spans="2:6" x14ac:dyDescent="0.2">
      <c r="B38" s="100"/>
      <c r="C38" s="100"/>
      <c r="D38" s="100"/>
      <c r="E38" s="100"/>
      <c r="F38" s="100"/>
    </row>
    <row r="39" spans="2:6" x14ac:dyDescent="0.2">
      <c r="B39" s="100"/>
      <c r="C39" s="100"/>
      <c r="D39" s="100"/>
      <c r="E39" s="100"/>
      <c r="F39" s="100"/>
    </row>
    <row r="40" spans="2:6" x14ac:dyDescent="0.2">
      <c r="B40" s="100"/>
      <c r="C40" s="100"/>
      <c r="D40" s="100"/>
      <c r="E40" s="100"/>
      <c r="F40" s="100"/>
    </row>
    <row r="41" spans="2:6" x14ac:dyDescent="0.2">
      <c r="F41" s="21"/>
    </row>
  </sheetData>
  <sheetProtection formatCells="0" formatColumns="0" formatRows="0" insertHyperlinks="0" sort="0" autoFilter="0"/>
  <mergeCells count="5">
    <mergeCell ref="B4:F4"/>
    <mergeCell ref="B5:F5"/>
    <mergeCell ref="B6:F6"/>
    <mergeCell ref="B1:F1"/>
    <mergeCell ref="B2:F2"/>
  </mergeCells>
  <phoneticPr fontId="15" type="noConversion"/>
  <hyperlinks>
    <hyperlink ref="E10" r:id="rId1" display="joe.smith@jsltd.co.uk"/>
  </hyperlinks>
  <pageMargins left="0.7" right="0.7" top="0.75" bottom="0.75" header="0.3" footer="0.3"/>
  <pageSetup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53"/>
  <sheetViews>
    <sheetView zoomScaleNormal="100" workbookViewId="0"/>
  </sheetViews>
  <sheetFormatPr defaultColWidth="9" defaultRowHeight="15" x14ac:dyDescent="0.25"/>
  <cols>
    <col min="1" max="1" width="9" style="55"/>
    <col min="2" max="2" width="36" style="53" customWidth="1"/>
    <col min="3" max="3" width="11.140625" style="53" hidden="1" customWidth="1"/>
    <col min="4" max="4" width="45" style="54" customWidth="1"/>
    <col min="5" max="5" width="56.85546875" style="55" customWidth="1"/>
    <col min="6" max="6" width="24.28515625" style="55" customWidth="1"/>
    <col min="7" max="7" width="17" style="55" customWidth="1"/>
    <col min="8" max="8" width="23.5703125" style="55" customWidth="1"/>
    <col min="9" max="9" width="25.42578125" style="55" customWidth="1"/>
    <col min="10" max="10" width="47" style="55" customWidth="1"/>
    <col min="11" max="11" width="19.28515625" style="55" customWidth="1"/>
    <col min="12" max="12" width="19.7109375" style="97" customWidth="1"/>
    <col min="13" max="13" width="20.85546875" style="97" customWidth="1"/>
    <col min="14" max="16384" width="9" style="55"/>
  </cols>
  <sheetData>
    <row r="1" spans="2:13" x14ac:dyDescent="0.25">
      <c r="L1" s="55"/>
      <c r="M1" s="55"/>
    </row>
    <row r="2" spans="2:13" ht="54.75" customHeight="1" x14ac:dyDescent="0.25">
      <c r="B2" s="127" t="s">
        <v>125</v>
      </c>
      <c r="C2" s="127"/>
      <c r="D2" s="127"/>
      <c r="E2" s="127"/>
      <c r="F2" s="127"/>
      <c r="G2" s="127"/>
      <c r="H2" s="127"/>
      <c r="I2" s="127"/>
      <c r="J2" s="127"/>
      <c r="K2" s="127"/>
      <c r="L2" s="127"/>
      <c r="M2" s="127"/>
    </row>
    <row r="3" spans="2:13" ht="15.75" thickBot="1" x14ac:dyDescent="0.3">
      <c r="L3" s="55"/>
      <c r="M3" s="55"/>
    </row>
    <row r="4" spans="2:13" s="56" customFormat="1" ht="55.5" customHeight="1" thickBot="1" x14ac:dyDescent="0.3">
      <c r="B4" s="104" t="s">
        <v>1</v>
      </c>
      <c r="C4" s="105" t="s">
        <v>6</v>
      </c>
      <c r="D4" s="105" t="s">
        <v>2</v>
      </c>
      <c r="E4" s="105" t="s">
        <v>3</v>
      </c>
      <c r="F4" s="105" t="s">
        <v>116</v>
      </c>
      <c r="G4" s="105" t="s">
        <v>4</v>
      </c>
      <c r="H4" s="105" t="s">
        <v>120</v>
      </c>
      <c r="I4" s="105" t="s">
        <v>86</v>
      </c>
      <c r="J4" s="105" t="s">
        <v>121</v>
      </c>
      <c r="K4" s="105" t="s">
        <v>123</v>
      </c>
      <c r="L4" s="105" t="s">
        <v>122</v>
      </c>
      <c r="M4" s="106" t="s">
        <v>124</v>
      </c>
    </row>
    <row r="5" spans="2:13" ht="24" customHeight="1" x14ac:dyDescent="0.25">
      <c r="B5" s="107" t="s">
        <v>106</v>
      </c>
      <c r="C5" s="57">
        <v>1</v>
      </c>
      <c r="D5" s="58" t="s">
        <v>87</v>
      </c>
      <c r="E5" s="59" t="s">
        <v>7</v>
      </c>
      <c r="F5" s="60" t="s">
        <v>8</v>
      </c>
      <c r="G5" s="60" t="s">
        <v>9</v>
      </c>
      <c r="H5" s="37"/>
      <c r="I5" s="38" t="s">
        <v>102</v>
      </c>
      <c r="J5" s="61" t="str">
        <f ca="1">IFERROR(_xlfn.CONCAT(INDEX('Contractor information'!$E$10:$E$26,MATCH(Tracker!$I5,'Contractor information'!$B$10:$B$26,0))," or ",INDEX('Contractor information'!$F$10:$F$26,MATCH(Tracker!$I5,'Contractor information'!$B$10:$B$26,0))),"")</f>
        <v/>
      </c>
      <c r="K5" s="39"/>
      <c r="L5" s="39"/>
      <c r="M5" s="40"/>
    </row>
    <row r="6" spans="2:13" ht="24" customHeight="1" x14ac:dyDescent="0.25">
      <c r="B6" s="62" t="s">
        <v>106</v>
      </c>
      <c r="C6" s="29">
        <v>2</v>
      </c>
      <c r="D6" s="63" t="s">
        <v>10</v>
      </c>
      <c r="E6" s="64" t="s">
        <v>7</v>
      </c>
      <c r="F6" s="65" t="s">
        <v>8</v>
      </c>
      <c r="G6" s="65" t="s">
        <v>9</v>
      </c>
      <c r="H6" s="41"/>
      <c r="I6" s="42" t="s">
        <v>102</v>
      </c>
      <c r="J6" s="66" t="str">
        <f ca="1">IFERROR(_xlfn.CONCAT(INDEX('Contractor information'!$E$10:$E$26,MATCH(Tracker!$I6,'Contractor information'!$B$10:$B$26,0))," or ",INDEX('Contractor information'!$F$10:$F$26,MATCH(Tracker!$I6,'Contractor information'!$B$10:$B$26,0))),"")</f>
        <v/>
      </c>
      <c r="K6" s="43"/>
      <c r="L6" s="43"/>
      <c r="M6" s="44"/>
    </row>
    <row r="7" spans="2:13" ht="24" customHeight="1" x14ac:dyDescent="0.25">
      <c r="B7" s="62" t="s">
        <v>106</v>
      </c>
      <c r="C7" s="29">
        <v>3</v>
      </c>
      <c r="D7" s="63" t="s">
        <v>11</v>
      </c>
      <c r="E7" s="64" t="s">
        <v>7</v>
      </c>
      <c r="F7" s="65" t="s">
        <v>8</v>
      </c>
      <c r="G7" s="65" t="s">
        <v>12</v>
      </c>
      <c r="H7" s="41"/>
      <c r="I7" s="42" t="s">
        <v>102</v>
      </c>
      <c r="J7" s="66" t="str">
        <f ca="1">IFERROR(_xlfn.CONCAT(INDEX('Contractor information'!$E$10:$E$26,MATCH(Tracker!$I7,'Contractor information'!$B$10:$B$26,0))," or ",INDEX('Contractor information'!$F$10:$F$26,MATCH(Tracker!$I7,'Contractor information'!$B$10:$B$26,0))),"")</f>
        <v/>
      </c>
      <c r="K7" s="43"/>
      <c r="L7" s="43"/>
      <c r="M7" s="44"/>
    </row>
    <row r="8" spans="2:13" ht="24" customHeight="1" x14ac:dyDescent="0.25">
      <c r="B8" s="62" t="s">
        <v>106</v>
      </c>
      <c r="C8" s="29">
        <v>4</v>
      </c>
      <c r="D8" s="63" t="s">
        <v>13</v>
      </c>
      <c r="E8" s="64" t="s">
        <v>7</v>
      </c>
      <c r="F8" s="65" t="s">
        <v>14</v>
      </c>
      <c r="G8" s="65" t="s">
        <v>12</v>
      </c>
      <c r="H8" s="41"/>
      <c r="I8" s="42" t="s">
        <v>102</v>
      </c>
      <c r="J8" s="66" t="str">
        <f ca="1">IFERROR(_xlfn.CONCAT(INDEX('Contractor information'!$E$10:$E$26,MATCH(Tracker!$I8,'Contractor information'!$B$10:$B$26,0))," or ",INDEX('Contractor information'!$F$10:$F$26,MATCH(Tracker!$I8,'Contractor information'!$B$10:$B$26,0))),"")</f>
        <v/>
      </c>
      <c r="K8" s="43"/>
      <c r="L8" s="43"/>
      <c r="M8" s="44"/>
    </row>
    <row r="9" spans="2:13" ht="24" customHeight="1" x14ac:dyDescent="0.25">
      <c r="B9" s="62" t="s">
        <v>106</v>
      </c>
      <c r="C9" s="29">
        <v>5</v>
      </c>
      <c r="D9" s="63" t="s">
        <v>15</v>
      </c>
      <c r="E9" s="64" t="s">
        <v>7</v>
      </c>
      <c r="F9" s="65" t="s">
        <v>8</v>
      </c>
      <c r="G9" s="65" t="s">
        <v>9</v>
      </c>
      <c r="H9" s="41"/>
      <c r="I9" s="42" t="s">
        <v>102</v>
      </c>
      <c r="J9" s="66" t="str">
        <f ca="1">IFERROR(_xlfn.CONCAT(INDEX('Contractor information'!$E$10:$E$26,MATCH(Tracker!$I9,'Contractor information'!$B$10:$B$26,0))," or ",INDEX('Contractor information'!$F$10:$F$26,MATCH(Tracker!$I9,'Contractor information'!$B$10:$B$26,0))),"")</f>
        <v/>
      </c>
      <c r="K9" s="43"/>
      <c r="L9" s="43"/>
      <c r="M9" s="44"/>
    </row>
    <row r="10" spans="2:13" ht="24" customHeight="1" thickBot="1" x14ac:dyDescent="0.3">
      <c r="B10" s="67" t="s">
        <v>106</v>
      </c>
      <c r="C10" s="68">
        <v>6</v>
      </c>
      <c r="D10" s="69" t="s">
        <v>16</v>
      </c>
      <c r="E10" s="70" t="s">
        <v>17</v>
      </c>
      <c r="F10" s="71" t="s">
        <v>14</v>
      </c>
      <c r="G10" s="71" t="s">
        <v>18</v>
      </c>
      <c r="H10" s="45"/>
      <c r="I10" s="46" t="s">
        <v>102</v>
      </c>
      <c r="J10" s="72" t="str">
        <f ca="1">IFERROR(_xlfn.CONCAT(INDEX('Contractor information'!$E$10:$E$26,MATCH(Tracker!$I10,'Contractor information'!$B$10:$B$26,0))," or ",INDEX('Contractor information'!$F$10:$F$26,MATCH(Tracker!$I10,'Contractor information'!$B$10:$B$26,0))),"")</f>
        <v/>
      </c>
      <c r="K10" s="47"/>
      <c r="L10" s="47"/>
      <c r="M10" s="48"/>
    </row>
    <row r="11" spans="2:13" ht="24" customHeight="1" x14ac:dyDescent="0.25">
      <c r="B11" s="73" t="s">
        <v>107</v>
      </c>
      <c r="C11" s="57">
        <v>7</v>
      </c>
      <c r="D11" s="58" t="s">
        <v>19</v>
      </c>
      <c r="E11" s="59" t="s">
        <v>20</v>
      </c>
      <c r="F11" s="60" t="s">
        <v>8</v>
      </c>
      <c r="G11" s="60" t="s">
        <v>12</v>
      </c>
      <c r="H11" s="37"/>
      <c r="I11" s="38" t="s">
        <v>102</v>
      </c>
      <c r="J11" s="61" t="str">
        <f ca="1">IFERROR(_xlfn.CONCAT(INDEX('Contractor information'!$E$10:$E$26,MATCH(Tracker!$I11,'Contractor information'!$B$10:$B$26,0))," or ",INDEX('Contractor information'!$F$10:$F$26,MATCH(Tracker!$I11,'Contractor information'!$B$10:$B$26,0))),"")</f>
        <v/>
      </c>
      <c r="K11" s="39"/>
      <c r="L11" s="39"/>
      <c r="M11" s="40"/>
    </row>
    <row r="12" spans="2:13" ht="24" customHeight="1" x14ac:dyDescent="0.25">
      <c r="B12" s="74" t="s">
        <v>107</v>
      </c>
      <c r="C12" s="29">
        <v>8</v>
      </c>
      <c r="D12" s="63" t="s">
        <v>19</v>
      </c>
      <c r="E12" s="64" t="s">
        <v>21</v>
      </c>
      <c r="F12" s="65" t="s">
        <v>8</v>
      </c>
      <c r="G12" s="65" t="s">
        <v>22</v>
      </c>
      <c r="H12" s="41"/>
      <c r="I12" s="42" t="s">
        <v>102</v>
      </c>
      <c r="J12" s="66" t="str">
        <f ca="1">IFERROR(_xlfn.CONCAT(INDEX('Contractor information'!$E$10:$E$26,MATCH(Tracker!$I12,'Contractor information'!$B$10:$B$26,0))," or ",INDEX('Contractor information'!$F$10:$F$26,MATCH(Tracker!$I12,'Contractor information'!$B$10:$B$26,0))),"")</f>
        <v/>
      </c>
      <c r="K12" s="43"/>
      <c r="L12" s="43"/>
      <c r="M12" s="44"/>
    </row>
    <row r="13" spans="2:13" ht="24" customHeight="1" x14ac:dyDescent="0.25">
      <c r="B13" s="74" t="s">
        <v>107</v>
      </c>
      <c r="C13" s="29">
        <v>9</v>
      </c>
      <c r="D13" s="63" t="s">
        <v>19</v>
      </c>
      <c r="E13" s="64" t="s">
        <v>23</v>
      </c>
      <c r="F13" s="65" t="s">
        <v>14</v>
      </c>
      <c r="G13" s="65" t="s">
        <v>18</v>
      </c>
      <c r="H13" s="41"/>
      <c r="I13" s="42" t="s">
        <v>102</v>
      </c>
      <c r="J13" s="66" t="str">
        <f ca="1">IFERROR(_xlfn.CONCAT(INDEX('Contractor information'!$E$10:$E$26,MATCH(Tracker!$I13,'Contractor information'!$B$10:$B$26,0))," or ",INDEX('Contractor information'!$F$10:$F$26,MATCH(Tracker!$I13,'Contractor information'!$B$10:$B$26,0))),"")</f>
        <v/>
      </c>
      <c r="K13" s="43"/>
      <c r="L13" s="43"/>
      <c r="M13" s="44"/>
    </row>
    <row r="14" spans="2:13" ht="24" customHeight="1" x14ac:dyDescent="0.25">
      <c r="B14" s="74" t="s">
        <v>107</v>
      </c>
      <c r="C14" s="29">
        <v>10</v>
      </c>
      <c r="D14" s="75" t="s">
        <v>24</v>
      </c>
      <c r="E14" s="64" t="s">
        <v>25</v>
      </c>
      <c r="F14" s="65" t="s">
        <v>8</v>
      </c>
      <c r="G14" s="65" t="s">
        <v>18</v>
      </c>
      <c r="H14" s="41"/>
      <c r="I14" s="42" t="s">
        <v>102</v>
      </c>
      <c r="J14" s="66" t="str">
        <f ca="1">IFERROR(_xlfn.CONCAT(INDEX('Contractor information'!$E$10:$E$26,MATCH(Tracker!$I14,'Contractor information'!$B$10:$B$26,0))," or ",INDEX('Contractor information'!$F$10:$F$26,MATCH(Tracker!$I14,'Contractor information'!$B$10:$B$26,0))),"")</f>
        <v/>
      </c>
      <c r="K14" s="43"/>
      <c r="L14" s="43"/>
      <c r="M14" s="44"/>
    </row>
    <row r="15" spans="2:13" ht="24" customHeight="1" x14ac:dyDescent="0.25">
      <c r="B15" s="74" t="s">
        <v>107</v>
      </c>
      <c r="C15" s="29">
        <v>11</v>
      </c>
      <c r="D15" s="63" t="s">
        <v>26</v>
      </c>
      <c r="E15" s="64" t="s">
        <v>7</v>
      </c>
      <c r="F15" s="65" t="s">
        <v>14</v>
      </c>
      <c r="G15" s="65" t="s">
        <v>9</v>
      </c>
      <c r="H15" s="41"/>
      <c r="I15" s="42" t="s">
        <v>102</v>
      </c>
      <c r="J15" s="66" t="str">
        <f ca="1">IFERROR(_xlfn.CONCAT(INDEX('Contractor information'!$E$10:$E$26,MATCH(Tracker!$I15,'Contractor information'!$B$10:$B$26,0))," or ",INDEX('Contractor information'!$F$10:$F$26,MATCH(Tracker!$I15,'Contractor information'!$B$10:$B$26,0))),"")</f>
        <v/>
      </c>
      <c r="K15" s="43"/>
      <c r="L15" s="43"/>
      <c r="M15" s="44"/>
    </row>
    <row r="16" spans="2:13" ht="24" customHeight="1" x14ac:dyDescent="0.25">
      <c r="B16" s="74" t="s">
        <v>107</v>
      </c>
      <c r="C16" s="29">
        <v>12</v>
      </c>
      <c r="D16" s="63" t="s">
        <v>27</v>
      </c>
      <c r="E16" s="64" t="s">
        <v>28</v>
      </c>
      <c r="F16" s="65" t="s">
        <v>14</v>
      </c>
      <c r="G16" s="65" t="s">
        <v>18</v>
      </c>
      <c r="H16" s="41"/>
      <c r="I16" s="42" t="s">
        <v>102</v>
      </c>
      <c r="J16" s="66" t="str">
        <f ca="1">IFERROR(_xlfn.CONCAT(INDEX('Contractor information'!$E$10:$E$26,MATCH(Tracker!$I16,'Contractor information'!$B$10:$B$26,0))," or ",INDEX('Contractor information'!$F$10:$F$26,MATCH(Tracker!$I16,'Contractor information'!$B$10:$B$26,0))),"")</f>
        <v/>
      </c>
      <c r="K16" s="43"/>
      <c r="L16" s="43"/>
      <c r="M16" s="44"/>
    </row>
    <row r="17" spans="2:13" ht="24" customHeight="1" x14ac:dyDescent="0.25">
      <c r="B17" s="74" t="s">
        <v>107</v>
      </c>
      <c r="C17" s="29">
        <v>13</v>
      </c>
      <c r="D17" s="63" t="s">
        <v>27</v>
      </c>
      <c r="E17" s="64" t="s">
        <v>29</v>
      </c>
      <c r="F17" s="65" t="s">
        <v>14</v>
      </c>
      <c r="G17" s="65" t="s">
        <v>18</v>
      </c>
      <c r="H17" s="41"/>
      <c r="I17" s="42" t="s">
        <v>102</v>
      </c>
      <c r="J17" s="66" t="str">
        <f ca="1">IFERROR(_xlfn.CONCAT(INDEX('Contractor information'!$E$10:$E$26,MATCH(Tracker!$I17,'Contractor information'!$B$10:$B$26,0))," or ",INDEX('Contractor information'!$F$10:$F$26,MATCH(Tracker!$I17,'Contractor information'!$B$10:$B$26,0))),"")</f>
        <v/>
      </c>
      <c r="K17" s="43"/>
      <c r="L17" s="43"/>
      <c r="M17" s="44"/>
    </row>
    <row r="18" spans="2:13" ht="24" customHeight="1" x14ac:dyDescent="0.25">
      <c r="B18" s="74" t="s">
        <v>107</v>
      </c>
      <c r="C18" s="29">
        <v>14</v>
      </c>
      <c r="D18" s="63" t="s">
        <v>27</v>
      </c>
      <c r="E18" s="64" t="s">
        <v>30</v>
      </c>
      <c r="F18" s="65" t="s">
        <v>14</v>
      </c>
      <c r="G18" s="65" t="s">
        <v>18</v>
      </c>
      <c r="H18" s="41"/>
      <c r="I18" s="42" t="s">
        <v>102</v>
      </c>
      <c r="J18" s="66" t="str">
        <f ca="1">IFERROR(_xlfn.CONCAT(INDEX('Contractor information'!$E$10:$E$26,MATCH(Tracker!$I18,'Contractor information'!$B$10:$B$26,0))," or ",INDEX('Contractor information'!$F$10:$F$26,MATCH(Tracker!$I18,'Contractor information'!$B$10:$B$26,0))),"")</f>
        <v/>
      </c>
      <c r="K18" s="43"/>
      <c r="L18" s="43"/>
      <c r="M18" s="44"/>
    </row>
    <row r="19" spans="2:13" ht="24" customHeight="1" x14ac:dyDescent="0.25">
      <c r="B19" s="74" t="s">
        <v>107</v>
      </c>
      <c r="C19" s="29">
        <v>15</v>
      </c>
      <c r="D19" s="63" t="s">
        <v>27</v>
      </c>
      <c r="E19" s="64" t="s">
        <v>31</v>
      </c>
      <c r="F19" s="65" t="s">
        <v>14</v>
      </c>
      <c r="G19" s="65" t="s">
        <v>18</v>
      </c>
      <c r="H19" s="41"/>
      <c r="I19" s="42" t="s">
        <v>102</v>
      </c>
      <c r="J19" s="66" t="str">
        <f ca="1">IFERROR(_xlfn.CONCAT(INDEX('Contractor information'!$E$10:$E$26,MATCH(Tracker!$I19,'Contractor information'!$B$10:$B$26,0))," or ",INDEX('Contractor information'!$F$10:$F$26,MATCH(Tracker!$I19,'Contractor information'!$B$10:$B$26,0))),"")</f>
        <v/>
      </c>
      <c r="K19" s="43"/>
      <c r="L19" s="43"/>
      <c r="M19" s="44"/>
    </row>
    <row r="20" spans="2:13" ht="24" customHeight="1" x14ac:dyDescent="0.25">
      <c r="B20" s="74" t="s">
        <v>107</v>
      </c>
      <c r="C20" s="29">
        <v>16</v>
      </c>
      <c r="D20" s="63" t="s">
        <v>32</v>
      </c>
      <c r="E20" s="64" t="s">
        <v>33</v>
      </c>
      <c r="F20" s="65" t="s">
        <v>8</v>
      </c>
      <c r="G20" s="65" t="s">
        <v>34</v>
      </c>
      <c r="H20" s="41"/>
      <c r="I20" s="42" t="s">
        <v>102</v>
      </c>
      <c r="J20" s="66" t="str">
        <f ca="1">IFERROR(_xlfn.CONCAT(INDEX('Contractor information'!$E$10:$E$26,MATCH(Tracker!$I20,'Contractor information'!$B$10:$B$26,0))," or ",INDEX('Contractor information'!$F$10:$F$26,MATCH(Tracker!$I20,'Contractor information'!$B$10:$B$26,0))),"")</f>
        <v/>
      </c>
      <c r="K20" s="43"/>
      <c r="L20" s="43"/>
      <c r="M20" s="44"/>
    </row>
    <row r="21" spans="2:13" ht="24" customHeight="1" x14ac:dyDescent="0.25">
      <c r="B21" s="74" t="s">
        <v>107</v>
      </c>
      <c r="C21" s="29">
        <v>17</v>
      </c>
      <c r="D21" s="63" t="s">
        <v>32</v>
      </c>
      <c r="E21" s="64" t="s">
        <v>21</v>
      </c>
      <c r="F21" s="65" t="s">
        <v>8</v>
      </c>
      <c r="G21" s="65" t="s">
        <v>97</v>
      </c>
      <c r="H21" s="41"/>
      <c r="I21" s="42" t="s">
        <v>102</v>
      </c>
      <c r="J21" s="66" t="str">
        <f ca="1">IFERROR(_xlfn.CONCAT(INDEX('Contractor information'!$E$10:$E$26,MATCH(Tracker!$I21,'Contractor information'!$B$10:$B$26,0))," or ",INDEX('Contractor information'!$F$10:$F$26,MATCH(Tracker!$I21,'Contractor information'!$B$10:$B$26,0))),"")</f>
        <v/>
      </c>
      <c r="K21" s="43"/>
      <c r="L21" s="43"/>
      <c r="M21" s="44"/>
    </row>
    <row r="22" spans="2:13" ht="24" customHeight="1" x14ac:dyDescent="0.25">
      <c r="B22" s="74" t="s">
        <v>107</v>
      </c>
      <c r="C22" s="29">
        <v>18</v>
      </c>
      <c r="D22" s="63" t="s">
        <v>35</v>
      </c>
      <c r="E22" s="64" t="s">
        <v>7</v>
      </c>
      <c r="F22" s="65" t="s">
        <v>8</v>
      </c>
      <c r="G22" s="65" t="s">
        <v>18</v>
      </c>
      <c r="H22" s="41"/>
      <c r="I22" s="42" t="s">
        <v>102</v>
      </c>
      <c r="J22" s="66" t="str">
        <f ca="1">IFERROR(_xlfn.CONCAT(INDEX('Contractor information'!$E$10:$E$26,MATCH(Tracker!$I22,'Contractor information'!$B$10:$B$26,0))," or ",INDEX('Contractor information'!$F$10:$F$26,MATCH(Tracker!$I22,'Contractor information'!$B$10:$B$26,0))),"")</f>
        <v/>
      </c>
      <c r="K22" s="43"/>
      <c r="L22" s="43"/>
      <c r="M22" s="44"/>
    </row>
    <row r="23" spans="2:13" ht="24" customHeight="1" thickBot="1" x14ac:dyDescent="0.3">
      <c r="B23" s="76" t="s">
        <v>107</v>
      </c>
      <c r="C23" s="68">
        <v>19</v>
      </c>
      <c r="D23" s="69" t="s">
        <v>88</v>
      </c>
      <c r="E23" s="70" t="s">
        <v>36</v>
      </c>
      <c r="F23" s="71" t="s">
        <v>8</v>
      </c>
      <c r="G23" s="71" t="s">
        <v>37</v>
      </c>
      <c r="H23" s="45"/>
      <c r="I23" s="46" t="s">
        <v>102</v>
      </c>
      <c r="J23" s="72" t="str">
        <f ca="1">IFERROR(_xlfn.CONCAT(INDEX('Contractor information'!$E$10:$E$26,MATCH(Tracker!$I23,'Contractor information'!$B$10:$B$26,0))," or ",INDEX('Contractor information'!$F$10:$F$26,MATCH(Tracker!$I23,'Contractor information'!$B$10:$B$26,0))),"")</f>
        <v/>
      </c>
      <c r="K23" s="47"/>
      <c r="L23" s="47"/>
      <c r="M23" s="48"/>
    </row>
    <row r="24" spans="2:13" ht="24" customHeight="1" x14ac:dyDescent="0.25">
      <c r="B24" s="73" t="s">
        <v>38</v>
      </c>
      <c r="C24" s="57">
        <v>20</v>
      </c>
      <c r="D24" s="58" t="s">
        <v>89</v>
      </c>
      <c r="E24" s="59" t="s">
        <v>39</v>
      </c>
      <c r="F24" s="60" t="s">
        <v>14</v>
      </c>
      <c r="G24" s="60" t="s">
        <v>37</v>
      </c>
      <c r="H24" s="37"/>
      <c r="I24" s="38" t="s">
        <v>102</v>
      </c>
      <c r="J24" s="61" t="str">
        <f ca="1">IFERROR(_xlfn.CONCAT(INDEX('Contractor information'!$E$10:$E$26,MATCH(Tracker!$I24,'Contractor information'!$B$10:$B$26,0))," or ",INDEX('Contractor information'!$F$10:$F$26,MATCH(Tracker!$I24,'Contractor information'!$B$10:$B$26,0))),"")</f>
        <v/>
      </c>
      <c r="K24" s="39"/>
      <c r="L24" s="39"/>
      <c r="M24" s="40"/>
    </row>
    <row r="25" spans="2:13" ht="24" customHeight="1" x14ac:dyDescent="0.25">
      <c r="B25" s="74" t="s">
        <v>38</v>
      </c>
      <c r="C25" s="29">
        <v>21</v>
      </c>
      <c r="D25" s="63" t="s">
        <v>40</v>
      </c>
      <c r="E25" s="64" t="s">
        <v>41</v>
      </c>
      <c r="F25" s="65" t="s">
        <v>8</v>
      </c>
      <c r="G25" s="65" t="s">
        <v>18</v>
      </c>
      <c r="H25" s="41"/>
      <c r="I25" s="42" t="s">
        <v>102</v>
      </c>
      <c r="J25" s="66" t="str">
        <f ca="1">IFERROR(_xlfn.CONCAT(INDEX('Contractor information'!$E$10:$E$26,MATCH(Tracker!$I25,'Contractor information'!$B$10:$B$26,0))," or ",INDEX('Contractor information'!$F$10:$F$26,MATCH(Tracker!$I25,'Contractor information'!$B$10:$B$26,0))),"")</f>
        <v/>
      </c>
      <c r="K25" s="43"/>
      <c r="L25" s="43"/>
      <c r="M25" s="44"/>
    </row>
    <row r="26" spans="2:13" ht="24" customHeight="1" x14ac:dyDescent="0.25">
      <c r="B26" s="74" t="s">
        <v>38</v>
      </c>
      <c r="C26" s="29">
        <v>22</v>
      </c>
      <c r="D26" s="63" t="s">
        <v>40</v>
      </c>
      <c r="E26" s="64" t="s">
        <v>42</v>
      </c>
      <c r="F26" s="65" t="s">
        <v>8</v>
      </c>
      <c r="G26" s="65" t="s">
        <v>12</v>
      </c>
      <c r="H26" s="41"/>
      <c r="I26" s="42" t="s">
        <v>102</v>
      </c>
      <c r="J26" s="66" t="str">
        <f ca="1">IFERROR(_xlfn.CONCAT(INDEX('Contractor information'!$E$10:$E$26,MATCH(Tracker!$I26,'Contractor information'!$B$10:$B$26,0))," or ",INDEX('Contractor information'!$F$10:$F$26,MATCH(Tracker!$I26,'Contractor information'!$B$10:$B$26,0))),"")</f>
        <v/>
      </c>
      <c r="K26" s="43"/>
      <c r="L26" s="43"/>
      <c r="M26" s="44"/>
    </row>
    <row r="27" spans="2:13" ht="24" customHeight="1" x14ac:dyDescent="0.25">
      <c r="B27" s="74" t="s">
        <v>38</v>
      </c>
      <c r="C27" s="29">
        <v>23</v>
      </c>
      <c r="D27" s="63" t="s">
        <v>40</v>
      </c>
      <c r="E27" s="64" t="s">
        <v>43</v>
      </c>
      <c r="F27" s="77" t="s">
        <v>8</v>
      </c>
      <c r="G27" s="77" t="s">
        <v>18</v>
      </c>
      <c r="H27" s="41"/>
      <c r="I27" s="42" t="s">
        <v>102</v>
      </c>
      <c r="J27" s="66" t="str">
        <f ca="1">IFERROR(_xlfn.CONCAT(INDEX('Contractor information'!$E$10:$E$26,MATCH(Tracker!$I27,'Contractor information'!$B$10:$B$26,0))," or ",INDEX('Contractor information'!$F$10:$F$26,MATCH(Tracker!$I27,'Contractor information'!$B$10:$B$26,0))),"")</f>
        <v/>
      </c>
      <c r="K27" s="43"/>
      <c r="L27" s="43"/>
      <c r="M27" s="44"/>
    </row>
    <row r="28" spans="2:13" ht="24" customHeight="1" x14ac:dyDescent="0.25">
      <c r="B28" s="74" t="s">
        <v>38</v>
      </c>
      <c r="C28" s="29">
        <v>24</v>
      </c>
      <c r="D28" s="28" t="s">
        <v>90</v>
      </c>
      <c r="E28" s="64" t="s">
        <v>41</v>
      </c>
      <c r="F28" s="77" t="s">
        <v>8</v>
      </c>
      <c r="G28" s="77" t="s">
        <v>18</v>
      </c>
      <c r="H28" s="41"/>
      <c r="I28" s="42" t="s">
        <v>102</v>
      </c>
      <c r="J28" s="66" t="str">
        <f ca="1">IFERROR(_xlfn.CONCAT(INDEX('Contractor information'!$E$10:$E$26,MATCH(Tracker!$I28,'Contractor information'!$B$10:$B$26,0))," or ",INDEX('Contractor information'!$F$10:$F$26,MATCH(Tracker!$I28,'Contractor information'!$B$10:$B$26,0))),"")</f>
        <v/>
      </c>
      <c r="K28" s="43"/>
      <c r="L28" s="43"/>
      <c r="M28" s="44"/>
    </row>
    <row r="29" spans="2:13" ht="24" customHeight="1" x14ac:dyDescent="0.25">
      <c r="B29" s="74" t="s">
        <v>38</v>
      </c>
      <c r="C29" s="29">
        <v>25</v>
      </c>
      <c r="D29" s="28" t="s">
        <v>44</v>
      </c>
      <c r="E29" s="64" t="s">
        <v>45</v>
      </c>
      <c r="F29" s="77" t="s">
        <v>8</v>
      </c>
      <c r="G29" s="77" t="s">
        <v>18</v>
      </c>
      <c r="H29" s="41"/>
      <c r="I29" s="42" t="s">
        <v>102</v>
      </c>
      <c r="J29" s="66" t="str">
        <f ca="1">IFERROR(_xlfn.CONCAT(INDEX('Contractor information'!$E$10:$E$26,MATCH(Tracker!$I29,'Contractor information'!$B$10:$B$26,0))," or ",INDEX('Contractor information'!$F$10:$F$26,MATCH(Tracker!$I29,'Contractor information'!$B$10:$B$26,0))),"")</f>
        <v/>
      </c>
      <c r="K29" s="43"/>
      <c r="L29" s="43"/>
      <c r="M29" s="44"/>
    </row>
    <row r="30" spans="2:13" ht="24" customHeight="1" x14ac:dyDescent="0.25">
      <c r="B30" s="74" t="s">
        <v>38</v>
      </c>
      <c r="C30" s="29">
        <v>26</v>
      </c>
      <c r="D30" s="63" t="s">
        <v>46</v>
      </c>
      <c r="E30" s="64" t="s">
        <v>47</v>
      </c>
      <c r="F30" s="77" t="s">
        <v>8</v>
      </c>
      <c r="G30" s="77" t="s">
        <v>9</v>
      </c>
      <c r="H30" s="41"/>
      <c r="I30" s="42" t="s">
        <v>102</v>
      </c>
      <c r="J30" s="66" t="str">
        <f ca="1">IFERROR(_xlfn.CONCAT(INDEX('Contractor information'!$E$10:$E$26,MATCH(Tracker!$I30,'Contractor information'!$B$10:$B$26,0))," or ",INDEX('Contractor information'!$F$10:$F$26,MATCH(Tracker!$I30,'Contractor information'!$B$10:$B$26,0))),"")</f>
        <v/>
      </c>
      <c r="K30" s="43"/>
      <c r="L30" s="43"/>
      <c r="M30" s="44"/>
    </row>
    <row r="31" spans="2:13" ht="24" customHeight="1" x14ac:dyDescent="0.25">
      <c r="B31" s="74" t="s">
        <v>38</v>
      </c>
      <c r="C31" s="29">
        <v>27</v>
      </c>
      <c r="D31" s="63" t="s">
        <v>48</v>
      </c>
      <c r="E31" s="64" t="s">
        <v>49</v>
      </c>
      <c r="F31" s="77" t="s">
        <v>8</v>
      </c>
      <c r="G31" s="77" t="s">
        <v>50</v>
      </c>
      <c r="H31" s="41"/>
      <c r="I31" s="42" t="s">
        <v>102</v>
      </c>
      <c r="J31" s="66" t="str">
        <f ca="1">IFERROR(_xlfn.CONCAT(INDEX('Contractor information'!$E$10:$E$26,MATCH(Tracker!$I31,'Contractor information'!$B$10:$B$26,0))," or ",INDEX('Contractor information'!$F$10:$F$26,MATCH(Tracker!$I31,'Contractor information'!$B$10:$B$26,0))),"")</f>
        <v/>
      </c>
      <c r="K31" s="43"/>
      <c r="L31" s="43"/>
      <c r="M31" s="44"/>
    </row>
    <row r="32" spans="2:13" ht="24" customHeight="1" x14ac:dyDescent="0.25">
      <c r="B32" s="74" t="s">
        <v>38</v>
      </c>
      <c r="C32" s="29">
        <v>28</v>
      </c>
      <c r="D32" s="63" t="s">
        <v>91</v>
      </c>
      <c r="E32" s="64" t="s">
        <v>36</v>
      </c>
      <c r="F32" s="77" t="s">
        <v>14</v>
      </c>
      <c r="G32" s="77" t="s">
        <v>18</v>
      </c>
      <c r="H32" s="41"/>
      <c r="I32" s="42" t="s">
        <v>102</v>
      </c>
      <c r="J32" s="66" t="str">
        <f ca="1">IFERROR(_xlfn.CONCAT(INDEX('Contractor information'!$E$10:$E$26,MATCH(Tracker!$I32,'Contractor information'!$B$10:$B$26,0))," or ",INDEX('Contractor information'!$F$10:$F$26,MATCH(Tracker!$I32,'Contractor information'!$B$10:$B$26,0))),"")</f>
        <v/>
      </c>
      <c r="K32" s="43"/>
      <c r="L32" s="43"/>
      <c r="M32" s="44"/>
    </row>
    <row r="33" spans="2:13" ht="24" customHeight="1" x14ac:dyDescent="0.25">
      <c r="B33" s="74" t="s">
        <v>38</v>
      </c>
      <c r="C33" s="29">
        <v>29</v>
      </c>
      <c r="D33" s="63" t="s">
        <v>51</v>
      </c>
      <c r="E33" s="64" t="s">
        <v>52</v>
      </c>
      <c r="F33" s="77" t="s">
        <v>14</v>
      </c>
      <c r="G33" s="77" t="s">
        <v>37</v>
      </c>
      <c r="H33" s="41"/>
      <c r="I33" s="42" t="s">
        <v>102</v>
      </c>
      <c r="J33" s="66" t="str">
        <f ca="1">IFERROR(_xlfn.CONCAT(INDEX('Contractor information'!$E$10:$E$26,MATCH(Tracker!$I33,'Contractor information'!$B$10:$B$26,0))," or ",INDEX('Contractor information'!$F$10:$F$26,MATCH(Tracker!$I33,'Contractor information'!$B$10:$B$26,0))),"")</f>
        <v/>
      </c>
      <c r="K33" s="43"/>
      <c r="L33" s="43"/>
      <c r="M33" s="44"/>
    </row>
    <row r="34" spans="2:13" ht="24" customHeight="1" thickBot="1" x14ac:dyDescent="0.3">
      <c r="B34" s="76" t="s">
        <v>38</v>
      </c>
      <c r="C34" s="68">
        <v>30</v>
      </c>
      <c r="D34" s="78" t="s">
        <v>53</v>
      </c>
      <c r="E34" s="70" t="s">
        <v>54</v>
      </c>
      <c r="F34" s="79" t="s">
        <v>8</v>
      </c>
      <c r="G34" s="79" t="s">
        <v>97</v>
      </c>
      <c r="H34" s="45"/>
      <c r="I34" s="46" t="s">
        <v>102</v>
      </c>
      <c r="J34" s="72" t="str">
        <f ca="1">IFERROR(_xlfn.CONCAT(INDEX('Contractor information'!$E$10:$E$26,MATCH(Tracker!$I34,'Contractor information'!$B$10:$B$26,0))," or ",INDEX('Contractor information'!$F$10:$F$26,MATCH(Tracker!$I34,'Contractor information'!$B$10:$B$26,0))),"")</f>
        <v/>
      </c>
      <c r="K34" s="47"/>
      <c r="L34" s="47"/>
      <c r="M34" s="48"/>
    </row>
    <row r="35" spans="2:13" ht="24" customHeight="1" x14ac:dyDescent="0.25">
      <c r="B35" s="73" t="s">
        <v>108</v>
      </c>
      <c r="C35" s="57">
        <v>31</v>
      </c>
      <c r="D35" s="80" t="s">
        <v>92</v>
      </c>
      <c r="E35" s="59" t="s">
        <v>55</v>
      </c>
      <c r="F35" s="81" t="s">
        <v>8</v>
      </c>
      <c r="G35" s="81" t="s">
        <v>18</v>
      </c>
      <c r="H35" s="37"/>
      <c r="I35" s="38" t="s">
        <v>102</v>
      </c>
      <c r="J35" s="61" t="str">
        <f ca="1">IFERROR(_xlfn.CONCAT(INDEX('Contractor information'!$E$10:$E$26,MATCH(Tracker!$I35,'Contractor information'!$B$10:$B$26,0))," or ",INDEX('Contractor information'!$F$10:$F$26,MATCH(Tracker!$I35,'Contractor information'!$B$10:$B$26,0))),"")</f>
        <v/>
      </c>
      <c r="K35" s="39"/>
      <c r="L35" s="39"/>
      <c r="M35" s="40"/>
    </row>
    <row r="36" spans="2:13" ht="24" customHeight="1" x14ac:dyDescent="0.25">
      <c r="B36" s="74" t="s">
        <v>108</v>
      </c>
      <c r="C36" s="29">
        <v>32</v>
      </c>
      <c r="D36" s="63" t="s">
        <v>56</v>
      </c>
      <c r="E36" s="64" t="s">
        <v>57</v>
      </c>
      <c r="F36" s="77" t="s">
        <v>14</v>
      </c>
      <c r="G36" s="77" t="s">
        <v>58</v>
      </c>
      <c r="H36" s="41"/>
      <c r="I36" s="42" t="s">
        <v>102</v>
      </c>
      <c r="J36" s="66" t="str">
        <f ca="1">IFERROR(_xlfn.CONCAT(INDEX('Contractor information'!$E$10:$E$26,MATCH(Tracker!$I36,'Contractor information'!$B$10:$B$26,0))," or ",INDEX('Contractor information'!$F$10:$F$26,MATCH(Tracker!$I36,'Contractor information'!$B$10:$B$26,0))),"")</f>
        <v/>
      </c>
      <c r="K36" s="43"/>
      <c r="L36" s="43"/>
      <c r="M36" s="44"/>
    </row>
    <row r="37" spans="2:13" ht="24" customHeight="1" thickBot="1" x14ac:dyDescent="0.3">
      <c r="B37" s="76" t="s">
        <v>108</v>
      </c>
      <c r="C37" s="68">
        <v>33</v>
      </c>
      <c r="D37" s="69" t="s">
        <v>59</v>
      </c>
      <c r="E37" s="70" t="s">
        <v>33</v>
      </c>
      <c r="F37" s="79" t="s">
        <v>8</v>
      </c>
      <c r="G37" s="79" t="s">
        <v>9</v>
      </c>
      <c r="H37" s="45"/>
      <c r="I37" s="46" t="s">
        <v>102</v>
      </c>
      <c r="J37" s="72" t="str">
        <f ca="1">IFERROR(_xlfn.CONCAT(INDEX('Contractor information'!$E$10:$E$26,MATCH(Tracker!$I37,'Contractor information'!$B$10:$B$26,0))," or ",INDEX('Contractor information'!$F$10:$F$26,MATCH(Tracker!$I37,'Contractor information'!$B$10:$B$26,0))),"")</f>
        <v/>
      </c>
      <c r="K37" s="47"/>
      <c r="L37" s="47"/>
      <c r="M37" s="48"/>
    </row>
    <row r="38" spans="2:13" ht="24" customHeight="1" x14ac:dyDescent="0.25">
      <c r="B38" s="82" t="s">
        <v>109</v>
      </c>
      <c r="C38" s="57">
        <v>34</v>
      </c>
      <c r="D38" s="58" t="s">
        <v>60</v>
      </c>
      <c r="E38" s="59" t="s">
        <v>61</v>
      </c>
      <c r="F38" s="81" t="s">
        <v>8</v>
      </c>
      <c r="G38" s="81" t="s">
        <v>9</v>
      </c>
      <c r="H38" s="37"/>
      <c r="I38" s="38" t="s">
        <v>102</v>
      </c>
      <c r="J38" s="61" t="str">
        <f ca="1">IFERROR(_xlfn.CONCAT(INDEX('Contractor information'!$E$10:$E$26,MATCH(Tracker!$I38,'Contractor information'!$B$10:$B$26,0))," or ",INDEX('Contractor information'!$F$10:$F$26,MATCH(Tracker!$I38,'Contractor information'!$B$10:$B$26,0))),"")</f>
        <v/>
      </c>
      <c r="K38" s="39"/>
      <c r="L38" s="39"/>
      <c r="M38" s="40"/>
    </row>
    <row r="39" spans="2:13" ht="24" customHeight="1" x14ac:dyDescent="0.25">
      <c r="B39" s="83" t="s">
        <v>109</v>
      </c>
      <c r="C39" s="29">
        <v>35</v>
      </c>
      <c r="D39" s="63" t="s">
        <v>62</v>
      </c>
      <c r="E39" s="64" t="s">
        <v>63</v>
      </c>
      <c r="F39" s="77" t="s">
        <v>8</v>
      </c>
      <c r="G39" s="77" t="s">
        <v>9</v>
      </c>
      <c r="H39" s="41"/>
      <c r="I39" s="42" t="s">
        <v>102</v>
      </c>
      <c r="J39" s="66" t="str">
        <f ca="1">IFERROR(_xlfn.CONCAT(INDEX('Contractor information'!$E$10:$E$26,MATCH(Tracker!$I39,'Contractor information'!$B$10:$B$26,0))," or ",INDEX('Contractor information'!$F$10:$F$26,MATCH(Tracker!$I39,'Contractor information'!$B$10:$B$26,0))),"")</f>
        <v/>
      </c>
      <c r="K39" s="43"/>
      <c r="L39" s="43"/>
      <c r="M39" s="44"/>
    </row>
    <row r="40" spans="2:13" ht="24" customHeight="1" x14ac:dyDescent="0.25">
      <c r="B40" s="83" t="s">
        <v>109</v>
      </c>
      <c r="C40" s="29">
        <v>36</v>
      </c>
      <c r="D40" s="63" t="s">
        <v>64</v>
      </c>
      <c r="E40" s="64" t="s">
        <v>65</v>
      </c>
      <c r="F40" s="77" t="s">
        <v>8</v>
      </c>
      <c r="G40" s="77" t="s">
        <v>18</v>
      </c>
      <c r="H40" s="41"/>
      <c r="I40" s="42" t="s">
        <v>102</v>
      </c>
      <c r="J40" s="66" t="str">
        <f ca="1">IFERROR(_xlfn.CONCAT(INDEX('Contractor information'!$E$10:$E$26,MATCH(Tracker!$I40,'Contractor information'!$B$10:$B$26,0))," or ",INDEX('Contractor information'!$F$10:$F$26,MATCH(Tracker!$I40,'Contractor information'!$B$10:$B$26,0))),"")</f>
        <v/>
      </c>
      <c r="K40" s="43"/>
      <c r="L40" s="43"/>
      <c r="M40" s="44"/>
    </row>
    <row r="41" spans="2:13" ht="24" customHeight="1" x14ac:dyDescent="0.25">
      <c r="B41" s="83" t="s">
        <v>109</v>
      </c>
      <c r="C41" s="29">
        <v>37</v>
      </c>
      <c r="D41" s="63" t="s">
        <v>64</v>
      </c>
      <c r="E41" s="64" t="s">
        <v>94</v>
      </c>
      <c r="F41" s="77" t="s">
        <v>8</v>
      </c>
      <c r="G41" s="77" t="s">
        <v>18</v>
      </c>
      <c r="H41" s="41"/>
      <c r="I41" s="42" t="s">
        <v>102</v>
      </c>
      <c r="J41" s="66" t="str">
        <f ca="1">IFERROR(_xlfn.CONCAT(INDEX('Contractor information'!$E$10:$E$26,MATCH(Tracker!$I41,'Contractor information'!$B$10:$B$26,0))," or ",INDEX('Contractor information'!$F$10:$F$26,MATCH(Tracker!$I41,'Contractor information'!$B$10:$B$26,0))),"")</f>
        <v/>
      </c>
      <c r="K41" s="43"/>
      <c r="L41" s="43"/>
      <c r="M41" s="44"/>
    </row>
    <row r="42" spans="2:13" ht="24" customHeight="1" thickBot="1" x14ac:dyDescent="0.3">
      <c r="B42" s="84" t="s">
        <v>109</v>
      </c>
      <c r="C42" s="68">
        <v>38</v>
      </c>
      <c r="D42" s="69" t="s">
        <v>66</v>
      </c>
      <c r="E42" s="85" t="s">
        <v>67</v>
      </c>
      <c r="F42" s="79" t="s">
        <v>8</v>
      </c>
      <c r="G42" s="79" t="s">
        <v>18</v>
      </c>
      <c r="H42" s="45"/>
      <c r="I42" s="46" t="s">
        <v>102</v>
      </c>
      <c r="J42" s="72" t="str">
        <f ca="1">IFERROR(_xlfn.CONCAT(INDEX('Contractor information'!$E$10:$E$26,MATCH(Tracker!$I42,'Contractor information'!$B$10:$B$26,0))," or ",INDEX('Contractor information'!$F$10:$F$26,MATCH(Tracker!$I42,'Contractor information'!$B$10:$B$26,0))),"")</f>
        <v/>
      </c>
      <c r="K42" s="47"/>
      <c r="L42" s="47"/>
      <c r="M42" s="48"/>
    </row>
    <row r="43" spans="2:13" ht="34.5" customHeight="1" x14ac:dyDescent="0.25">
      <c r="B43" s="73" t="s">
        <v>110</v>
      </c>
      <c r="C43" s="57">
        <v>39</v>
      </c>
      <c r="D43" s="86" t="s">
        <v>68</v>
      </c>
      <c r="E43" s="59" t="s">
        <v>69</v>
      </c>
      <c r="F43" s="81" t="s">
        <v>14</v>
      </c>
      <c r="G43" s="81" t="s">
        <v>97</v>
      </c>
      <c r="H43" s="37"/>
      <c r="I43" s="38" t="s">
        <v>102</v>
      </c>
      <c r="J43" s="61" t="str">
        <f ca="1">IFERROR(_xlfn.CONCAT(INDEX('Contractor information'!$E$10:$E$26,MATCH(Tracker!$I43,'Contractor information'!$B$10:$B$26,0))," or ",INDEX('Contractor information'!$F$10:$F$26,MATCH(Tracker!$I43,'Contractor information'!$B$10:$B$26,0))),"")</f>
        <v/>
      </c>
      <c r="K43" s="39"/>
      <c r="L43" s="39"/>
      <c r="M43" s="40"/>
    </row>
    <row r="44" spans="2:13" ht="34.5" customHeight="1" x14ac:dyDescent="0.25">
      <c r="B44" s="74" t="s">
        <v>110</v>
      </c>
      <c r="C44" s="29">
        <v>40</v>
      </c>
      <c r="D44" s="87" t="s">
        <v>68</v>
      </c>
      <c r="E44" s="64" t="s">
        <v>95</v>
      </c>
      <c r="F44" s="77" t="s">
        <v>8</v>
      </c>
      <c r="G44" s="77" t="s">
        <v>12</v>
      </c>
      <c r="H44" s="41"/>
      <c r="I44" s="42" t="s">
        <v>102</v>
      </c>
      <c r="J44" s="66" t="str">
        <f ca="1">IFERROR(_xlfn.CONCAT(INDEX('Contractor information'!$E$10:$E$26,MATCH(Tracker!$I44,'Contractor information'!$B$10:$B$26,0))," or ",INDEX('Contractor information'!$F$10:$F$26,MATCH(Tracker!$I44,'Contractor information'!$B$10:$B$26,0))),"")</f>
        <v/>
      </c>
      <c r="K44" s="43"/>
      <c r="L44" s="43"/>
      <c r="M44" s="44"/>
    </row>
    <row r="45" spans="2:13" ht="34.5" customHeight="1" x14ac:dyDescent="0.25">
      <c r="B45" s="74" t="s">
        <v>110</v>
      </c>
      <c r="C45" s="29">
        <v>41</v>
      </c>
      <c r="D45" s="63" t="s">
        <v>70</v>
      </c>
      <c r="E45" s="64" t="s">
        <v>65</v>
      </c>
      <c r="F45" s="77" t="s">
        <v>8</v>
      </c>
      <c r="G45" s="77" t="s">
        <v>18</v>
      </c>
      <c r="H45" s="41"/>
      <c r="I45" s="42" t="s">
        <v>102</v>
      </c>
      <c r="J45" s="66" t="str">
        <f ca="1">IFERROR(_xlfn.CONCAT(INDEX('Contractor information'!$E$10:$E$26,MATCH(Tracker!$I45,'Contractor information'!$B$10:$B$26,0))," or ",INDEX('Contractor information'!$F$10:$F$26,MATCH(Tracker!$I45,'Contractor information'!$B$10:$B$26,0))),"")</f>
        <v/>
      </c>
      <c r="K45" s="43"/>
      <c r="L45" s="43"/>
      <c r="M45" s="44"/>
    </row>
    <row r="46" spans="2:13" ht="34.5" customHeight="1" x14ac:dyDescent="0.25">
      <c r="B46" s="74" t="s">
        <v>110</v>
      </c>
      <c r="C46" s="29">
        <v>42</v>
      </c>
      <c r="D46" s="63" t="s">
        <v>93</v>
      </c>
      <c r="E46" s="64" t="s">
        <v>96</v>
      </c>
      <c r="F46" s="77" t="s">
        <v>8</v>
      </c>
      <c r="G46" s="88" t="s">
        <v>71</v>
      </c>
      <c r="H46" s="41"/>
      <c r="I46" s="42" t="s">
        <v>102</v>
      </c>
      <c r="J46" s="66" t="str">
        <f ca="1">IFERROR(_xlfn.CONCAT(INDEX('Contractor information'!$E$10:$E$26,MATCH(Tracker!$I46,'Contractor information'!$B$10:$B$26,0))," or ",INDEX('Contractor information'!$F$10:$F$26,MATCH(Tracker!$I46,'Contractor information'!$B$10:$B$26,0))),"")</f>
        <v/>
      </c>
      <c r="K46" s="43"/>
      <c r="L46" s="43"/>
      <c r="M46" s="44"/>
    </row>
    <row r="47" spans="2:13" ht="34.5" customHeight="1" x14ac:dyDescent="0.25">
      <c r="B47" s="74" t="s">
        <v>110</v>
      </c>
      <c r="C47" s="29">
        <v>43</v>
      </c>
      <c r="D47" s="63" t="s">
        <v>72</v>
      </c>
      <c r="E47" s="64" t="s">
        <v>73</v>
      </c>
      <c r="F47" s="77" t="s">
        <v>8</v>
      </c>
      <c r="G47" s="88" t="s">
        <v>71</v>
      </c>
      <c r="H47" s="41"/>
      <c r="I47" s="42" t="s">
        <v>102</v>
      </c>
      <c r="J47" s="66" t="str">
        <f ca="1">IFERROR(_xlfn.CONCAT(INDEX('Contractor information'!$E$10:$E$26,MATCH(Tracker!$I47,'Contractor information'!$B$10:$B$26,0))," or ",INDEX('Contractor information'!$F$10:$F$26,MATCH(Tracker!$I47,'Contractor information'!$B$10:$B$26,0))),"")</f>
        <v/>
      </c>
      <c r="K47" s="43"/>
      <c r="L47" s="43"/>
      <c r="M47" s="44"/>
    </row>
    <row r="48" spans="2:13" ht="34.5" customHeight="1" x14ac:dyDescent="0.25">
      <c r="B48" s="74" t="s">
        <v>110</v>
      </c>
      <c r="C48" s="29">
        <v>44</v>
      </c>
      <c r="D48" s="63" t="s">
        <v>74</v>
      </c>
      <c r="E48" s="64" t="s">
        <v>65</v>
      </c>
      <c r="F48" s="77" t="s">
        <v>8</v>
      </c>
      <c r="G48" s="77" t="s">
        <v>18</v>
      </c>
      <c r="H48" s="41"/>
      <c r="I48" s="42" t="s">
        <v>102</v>
      </c>
      <c r="J48" s="66" t="str">
        <f ca="1">IFERROR(_xlfn.CONCAT(INDEX('Contractor information'!$E$10:$E$26,MATCH(Tracker!$I48,'Contractor information'!$B$10:$B$26,0))," or ",INDEX('Contractor information'!$F$10:$F$26,MATCH(Tracker!$I48,'Contractor information'!$B$10:$B$26,0))),"")</f>
        <v/>
      </c>
      <c r="K48" s="43"/>
      <c r="L48" s="43"/>
      <c r="M48" s="44"/>
    </row>
    <row r="49" spans="2:13" ht="34.5" customHeight="1" thickBot="1" x14ac:dyDescent="0.3">
      <c r="B49" s="89" t="s">
        <v>110</v>
      </c>
      <c r="C49" s="90">
        <v>45</v>
      </c>
      <c r="D49" s="91" t="s">
        <v>75</v>
      </c>
      <c r="E49" s="92" t="s">
        <v>76</v>
      </c>
      <c r="F49" s="93" t="s">
        <v>8</v>
      </c>
      <c r="G49" s="93" t="s">
        <v>18</v>
      </c>
      <c r="H49" s="49"/>
      <c r="I49" s="50" t="s">
        <v>102</v>
      </c>
      <c r="J49" s="94" t="str">
        <f ca="1">IFERROR(_xlfn.CONCAT(INDEX('Contractor information'!$E$10:$E$26,MATCH(Tracker!$I49,'Contractor information'!$B$10:$B$26,0))," or ",INDEX('Contractor information'!$F$10:$F$26,MATCH(Tracker!$I49,'Contractor information'!$B$10:$B$26,0))),"")</f>
        <v/>
      </c>
      <c r="K49" s="51"/>
      <c r="L49" s="51"/>
      <c r="M49" s="52"/>
    </row>
    <row r="50" spans="2:13" x14ac:dyDescent="0.25">
      <c r="D50" s="95"/>
      <c r="J50" s="96"/>
    </row>
    <row r="51" spans="2:13" x14ac:dyDescent="0.25">
      <c r="D51" s="98"/>
    </row>
    <row r="52" spans="2:13" x14ac:dyDescent="0.25">
      <c r="D52" s="95"/>
    </row>
    <row r="53" spans="2:13" x14ac:dyDescent="0.25">
      <c r="D53" s="98"/>
    </row>
  </sheetData>
  <mergeCells count="1">
    <mergeCell ref="B2:M2"/>
  </mergeCells>
  <conditionalFormatting sqref="I5:I49">
    <cfRule type="containsText" dxfId="3" priority="1" operator="containsText" text="Please select">
      <formula>NOT(ISERROR(SEARCH("Please select",I5)))</formula>
    </cfRule>
  </conditionalFormatting>
  <dataValidations count="3">
    <dataValidation allowBlank="1" showInputMessage="1" showErrorMessage="1" promptTitle="School owner" prompt="Who is responsible for ensuring this work takes place" sqref="H4:H49"/>
    <dataValidation allowBlank="1" showInputMessage="1" showErrorMessage="1" promptTitle="Contractor" prompt="Select the contractor from the drop down. You will see all of the contractors you have identified in the 'contractor information' tab" sqref="I4"/>
    <dataValidation allowBlank="1" showInputMessage="1" showErrorMessage="1" promptTitle="Contractor information" prompt="Contractor contact details will auto-populate based on the contractor you select" sqref="J4:J49"/>
  </dataValidation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promptTitle="Contractor" prompt="Select the contractor from the drop down. You will see all of the contractors you have identified in the 'contractor information' tab">
          <x14:formula1>
            <xm:f>'Contractor information'!$B$9:$B$40</xm:f>
          </x14:formula1>
          <xm:sqref>I5:I49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B57"/>
  <sheetViews>
    <sheetView topLeftCell="M47" zoomScale="90" zoomScaleNormal="90" workbookViewId="0">
      <selection activeCell="X56" sqref="X56"/>
    </sheetView>
  </sheetViews>
  <sheetFormatPr defaultColWidth="21" defaultRowHeight="15" x14ac:dyDescent="0.25"/>
  <cols>
    <col min="1" max="12" width="21" style="1" hidden="1" customWidth="1"/>
    <col min="13" max="13" width="5.42578125" style="1" customWidth="1"/>
    <col min="14" max="16" width="21" style="1"/>
    <col min="17" max="17" width="4.7109375" style="1" customWidth="1"/>
    <col min="18" max="20" width="21" style="1"/>
    <col min="21" max="21" width="5.140625" style="1" customWidth="1"/>
    <col min="22" max="24" width="21" style="1"/>
    <col min="25" max="25" width="4.140625" style="1" customWidth="1"/>
    <col min="26" max="16384" width="21" style="1"/>
  </cols>
  <sheetData>
    <row r="2" spans="1:28" ht="65.25" customHeight="1" x14ac:dyDescent="0.25">
      <c r="J2" s="1" t="s">
        <v>79</v>
      </c>
      <c r="N2" s="128" t="s">
        <v>141</v>
      </c>
      <c r="O2" s="128"/>
      <c r="P2" s="128"/>
      <c r="Q2" s="128"/>
      <c r="R2" s="128"/>
      <c r="S2" s="128"/>
      <c r="T2" s="128"/>
      <c r="U2" s="128"/>
      <c r="V2" s="128"/>
      <c r="W2" s="128"/>
      <c r="X2" s="128"/>
      <c r="Y2" s="128"/>
      <c r="Z2" s="128"/>
      <c r="AA2" s="128"/>
      <c r="AB2" s="128"/>
    </row>
    <row r="3" spans="1:28" s="108" customFormat="1" ht="33" customHeight="1" x14ac:dyDescent="0.25">
      <c r="N3" s="129" t="s">
        <v>83</v>
      </c>
      <c r="O3" s="130"/>
      <c r="P3" s="130"/>
      <c r="Q3" s="130"/>
      <c r="R3" s="130"/>
      <c r="S3" s="130"/>
      <c r="T3" s="130"/>
      <c r="U3" s="130"/>
      <c r="V3" s="130"/>
      <c r="W3" s="130"/>
      <c r="X3" s="130"/>
      <c r="Y3" s="130"/>
      <c r="Z3" s="130"/>
      <c r="AA3" s="130"/>
      <c r="AB3" s="130"/>
    </row>
    <row r="4" spans="1:28" ht="32.25" customHeight="1" x14ac:dyDescent="0.25">
      <c r="N4" s="109"/>
      <c r="O4" s="110" t="s">
        <v>126</v>
      </c>
      <c r="P4" s="111"/>
      <c r="Q4" s="15"/>
      <c r="R4" s="112"/>
      <c r="S4" s="113" t="s">
        <v>127</v>
      </c>
      <c r="T4" s="111"/>
      <c r="U4" s="15"/>
      <c r="V4" s="131" t="s">
        <v>98</v>
      </c>
      <c r="W4" s="132"/>
      <c r="X4" s="133"/>
      <c r="Y4" s="10"/>
      <c r="Z4" s="134" t="s">
        <v>84</v>
      </c>
      <c r="AA4" s="135"/>
      <c r="AB4" s="136"/>
    </row>
    <row r="5" spans="1:28" ht="23.1" customHeight="1" thickBot="1" x14ac:dyDescent="0.35">
      <c r="B5" s="3" t="s">
        <v>2</v>
      </c>
      <c r="C5" s="3" t="s">
        <v>0</v>
      </c>
      <c r="D5" s="3" t="s">
        <v>83</v>
      </c>
      <c r="E5" s="4"/>
      <c r="F5" s="4"/>
      <c r="G5" s="4"/>
      <c r="H5" s="4"/>
      <c r="I5" s="2" t="s">
        <v>80</v>
      </c>
      <c r="J5" s="2" t="s">
        <v>81</v>
      </c>
      <c r="K5" s="2" t="s">
        <v>82</v>
      </c>
      <c r="L5" s="2" t="s">
        <v>84</v>
      </c>
      <c r="N5" s="116" t="s">
        <v>2</v>
      </c>
      <c r="O5" s="116" t="s">
        <v>0</v>
      </c>
      <c r="P5" s="116" t="s">
        <v>83</v>
      </c>
      <c r="Q5" s="114"/>
      <c r="R5" s="116" t="s">
        <v>2</v>
      </c>
      <c r="S5" s="116" t="s">
        <v>0</v>
      </c>
      <c r="T5" s="116" t="s">
        <v>83</v>
      </c>
      <c r="U5" s="114"/>
      <c r="V5" s="116" t="s">
        <v>2</v>
      </c>
      <c r="W5" s="116" t="s">
        <v>0</v>
      </c>
      <c r="X5" s="116" t="s">
        <v>83</v>
      </c>
      <c r="Y5" s="115"/>
      <c r="Z5" s="116" t="s">
        <v>2</v>
      </c>
      <c r="AA5" s="116" t="s">
        <v>0</v>
      </c>
      <c r="AB5" s="116" t="s">
        <v>83</v>
      </c>
    </row>
    <row r="6" spans="1:28" ht="45" customHeight="1" thickBot="1" x14ac:dyDescent="0.3">
      <c r="A6" s="1">
        <v>1</v>
      </c>
      <c r="B6" s="5" t="str">
        <f>IF((INDEX(Tracker!$D$5:$D$49,MATCH(Tracker!C5,Workplan!$A$6:$A$50,0)))=0,B5,INDEX(Tracker!$D$5:$D$49,MATCH(Tracker!C5,Workplan!$A$6:$A$50,0)))</f>
        <v>Structural stability</v>
      </c>
      <c r="C6" s="6" t="str">
        <f>INDEX(Tracker!$E$5:$E$49,MATCH(Tracker!C5,Workplan!$A$6:$A$50,0))</f>
        <v>Periodic inspection</v>
      </c>
      <c r="D6" s="7" t="str">
        <f>IF(INDEX(Tracker!$L$5:$L$49,MATCH(Tracker!C5,Workplan!$A$6:$A$50,0))=0,"",INDEX(Tracker!$L$5:$L$49,MATCH(Tracker!C5,Workplan!$A$6:$A$50,0)))</f>
        <v/>
      </c>
      <c r="E6" s="7" t="b">
        <f ca="1">D6&lt;=EDATE(TODAY(),1)</f>
        <v>0</v>
      </c>
      <c r="F6" s="7" t="b">
        <f ca="1">IF(AND(E6=FALSE,D6&lt;=EDATE(TODAY(),2)),TRUE,FALSE)</f>
        <v>0</v>
      </c>
      <c r="G6" s="7" t="b">
        <f ca="1">IF(AND(F6=FALSE,E6=FALSE,D6&lt;=EDATE(TODAY(),6)),TRUE,FALSE)</f>
        <v>0</v>
      </c>
      <c r="H6" s="7" t="b">
        <f ca="1">IF(AND(E6=FALSE,F6=FALSE,G6=FALSE,D6&lt;&gt;""),TRUE,FALSE)</f>
        <v>0</v>
      </c>
      <c r="I6" s="1" t="str" cm="1">
        <f t="array" aca="1" ref="I6" ca="1">IFERROR(INDEX($A$1:$A$94,SMALL(IF($E$1:$E$94,ROW($A$1:$A$94)),ROW(1:1))),"")</f>
        <v/>
      </c>
      <c r="J6" s="1" t="str" cm="1">
        <f t="array" aca="1" ref="J6" ca="1">IFERROR(INDEX($A$1:$A$94,SMALL(IF($F$1:$F$94,ROW($A$1:$A$94)),ROW(1:1))),"")</f>
        <v/>
      </c>
      <c r="K6" s="1" t="str" cm="1">
        <f t="array" aca="1" ref="K6" ca="1">IFERROR(INDEX($A$1:$A$94,SMALL(IF($G$1:$G$94,ROW($A$1:$A$94)),ROW(1:1))),"")</f>
        <v/>
      </c>
      <c r="L6" s="1" t="str" cm="1">
        <f t="array" aca="1" ref="L6" ca="1">IFERROR(INDEX($A$1:$A$94,SMALL(IF($H$1:$H$94,ROW($A$1:$A$94)),ROW(1:1))),"")</f>
        <v/>
      </c>
      <c r="N6" s="9" t="str">
        <f ca="1">IFERROR(INDEX($B$6:$B$50,MATCH(I6,$A$6:$A$50,0)),"")</f>
        <v/>
      </c>
      <c r="O6" s="9" t="str">
        <f ca="1">IFERROR(INDEX($C$6:$C$50,MATCH(I6,$A$6:$A$50,0)),"")</f>
        <v/>
      </c>
      <c r="P6" s="8" t="str">
        <f ca="1">IFERROR(INDEX($D$6:$D$50,MATCH(I6,$A$6:$A$50,0)),"")</f>
        <v/>
      </c>
      <c r="Q6" s="32"/>
      <c r="R6" s="34" t="str">
        <f t="shared" ref="R6:R49" ca="1" si="0">IFERROR(INDEX($B$6:$B$50,MATCH(J6,$A$6:$A$50,0)),"")</f>
        <v/>
      </c>
      <c r="S6" s="34" t="str">
        <f t="shared" ref="S6:S46" ca="1" si="1">IFERROR(INDEX($C$6:$C$50,MATCH(J6,$A$6:$A$50,0)),"")</f>
        <v/>
      </c>
      <c r="T6" s="8" t="str">
        <f ca="1">IFERROR(INDEX($D$6:$D$50,MATCH(J6,$A$6:$A$50,0)),"")</f>
        <v/>
      </c>
      <c r="U6" s="16"/>
      <c r="V6" s="9" t="str">
        <f ca="1">IFERROR(INDEX($B$6:$B$50,MATCH(K6,$A$6:$A$50,0)),"")</f>
        <v/>
      </c>
      <c r="W6" s="9" t="str">
        <f ca="1">IFERROR(INDEX($C$6:$C$50,MATCH(K6,$A$6:$A$50,0)),"")</f>
        <v/>
      </c>
      <c r="X6" s="8" t="str">
        <f ca="1">IFERROR(INDEX($D$6:$D$50,MATCH(K6,$A$6:$A$50,0)),"")</f>
        <v/>
      </c>
      <c r="Y6" s="31"/>
      <c r="Z6" s="9" t="str">
        <f ca="1">IFERROR(INDEX($B$6:$B$50,MATCH(L6,$A$6:$A$50,0)),"")</f>
        <v/>
      </c>
      <c r="AA6" s="9" t="str">
        <f ca="1">IFERROR(INDEX($C$6:$C$50,MATCH(L6,$A$6:$A$50,0)),"")</f>
        <v/>
      </c>
      <c r="AB6" s="8" t="str">
        <f ca="1">IFERROR(INDEX($D$6:$D$50,MATCH(L6,$A$6:$A$50,0)),"")</f>
        <v/>
      </c>
    </row>
    <row r="7" spans="1:28" ht="45" customHeight="1" thickBot="1" x14ac:dyDescent="0.3">
      <c r="A7" s="1">
        <v>2</v>
      </c>
      <c r="B7" s="5" t="str">
        <f>IF((INDEX(Tracker!$D$5:$D$49,MATCH(Tracker!C6,Workplan!$A$6:$A$50,0)))=0,B6,INDEX(Tracker!$D$5:$D$49,MATCH(Tracker!C6,Workplan!$A$6:$A$50,0)))</f>
        <v>Working at height and fall protection</v>
      </c>
      <c r="C7" s="6" t="str">
        <f>INDEX(Tracker!$E$5:$E$49,MATCH(Tracker!C6,Workplan!$A$6:$A$50,0))</f>
        <v>Periodic inspection</v>
      </c>
      <c r="D7" s="7" t="str">
        <f>IF(INDEX(Tracker!$L$5:$L$49,MATCH(Tracker!C6,Workplan!$A$6:$A$50,0))=0,"",INDEX(Tracker!$L$5:$L$49,MATCH(Tracker!C6,Workplan!$A$6:$A$50,0)))</f>
        <v/>
      </c>
      <c r="E7" s="7" t="b">
        <f t="shared" ref="E7:E50" ca="1" si="2">D7&lt;=EDATE(TODAY(),1)</f>
        <v>0</v>
      </c>
      <c r="F7" s="7" t="b">
        <f t="shared" ref="F7:F50" ca="1" si="3">IF(AND(E7=FALSE,D7&lt;=EDATE(TODAY(),2)),TRUE,FALSE)</f>
        <v>0</v>
      </c>
      <c r="G7" s="7" t="b">
        <f t="shared" ref="G7:G50" ca="1" si="4">IF(AND(F7=FALSE,E7=FALSE,D7&lt;=EDATE(TODAY(),6)),TRUE,FALSE)</f>
        <v>0</v>
      </c>
      <c r="H7" s="7" t="b">
        <f t="shared" ref="H7:H50" ca="1" si="5">IF(AND(E7=FALSE,F7=FALSE,G7=FALSE,D7&lt;&gt;""),TRUE,FALSE)</f>
        <v>0</v>
      </c>
      <c r="I7" s="1" t="str" cm="1">
        <f t="array" aca="1" ref="I7" ca="1">IFERROR(INDEX($A$1:$A$94,SMALL(IF($E$1:$E$94,ROW($A$1:$A$94)),ROW(2:2))),"")</f>
        <v/>
      </c>
      <c r="J7" s="1" t="str" cm="1">
        <f t="array" aca="1" ref="J7" ca="1">IFERROR(INDEX($A$1:$A$94,SMALL(IF($F$1:$F$94,ROW($A$1:$A$94)),ROW(2:2))),"")</f>
        <v/>
      </c>
      <c r="K7" s="1" t="str" cm="1">
        <f t="array" aca="1" ref="K7" ca="1">IFERROR(INDEX($A$1:$A$94,SMALL(IF($G$1:$G$94,ROW($A$1:$A$94)),ROW(2:2))),"")</f>
        <v/>
      </c>
      <c r="L7" s="1" t="str" cm="1">
        <f t="array" aca="1" ref="L7" ca="1">IFERROR(INDEX($A$1:$A$94,SMALL(IF($H$1:$H$94,ROW($A$1:$A$94)),ROW(2:2))),"")</f>
        <v/>
      </c>
      <c r="N7" s="9" t="str">
        <f t="shared" ref="N7:N50" ca="1" si="6">IFERROR(INDEX($B$6:$B$50,MATCH(I7,$A$6:$A$50,0)),"")</f>
        <v/>
      </c>
      <c r="O7" s="9" t="str">
        <f t="shared" ref="O7:O50" ca="1" si="7">IFERROR(INDEX($C$6:$C$50,MATCH(I7,$A$6:$A$50,0)),"")</f>
        <v/>
      </c>
      <c r="P7" s="8" t="str">
        <f t="shared" ref="P7:P50" ca="1" si="8">IFERROR(INDEX($D$6:$D$50,MATCH(I7,$A$6:$A$50,0)),"")</f>
        <v/>
      </c>
      <c r="Q7" s="32"/>
      <c r="R7" s="34" t="str">
        <f t="shared" ca="1" si="0"/>
        <v/>
      </c>
      <c r="S7" s="34" t="str">
        <f t="shared" ca="1" si="1"/>
        <v/>
      </c>
      <c r="T7" s="8" t="str">
        <f t="shared" ref="T7:T50" ca="1" si="9">IFERROR(INDEX($D$6:$D$50,MATCH(J7,$A$6:$A$50,0)),"")</f>
        <v/>
      </c>
      <c r="U7" s="16"/>
      <c r="V7" s="9" t="str">
        <f t="shared" ref="V7:V50" ca="1" si="10">IFERROR(INDEX($B$6:$B$50,MATCH(K7,$A$6:$A$50,0)),"")</f>
        <v/>
      </c>
      <c r="W7" s="9" t="str">
        <f t="shared" ref="W7:W50" ca="1" si="11">IFERROR(INDEX($C$6:$C$50,MATCH(K7,$A$6:$A$50,0)),"")</f>
        <v/>
      </c>
      <c r="X7" s="8" t="str">
        <f t="shared" ref="X7:X50" ca="1" si="12">IFERROR(INDEX($D$6:$D$50,MATCH(K7,$A$6:$A$50,0)),"")</f>
        <v/>
      </c>
      <c r="Y7" s="31"/>
      <c r="Z7" s="9" t="str">
        <f t="shared" ref="Z7:Z50" ca="1" si="13">IFERROR(INDEX($B$6:$B$50,MATCH(L7,$A$6:$A$50,0)),"")</f>
        <v/>
      </c>
      <c r="AA7" s="9" t="str">
        <f t="shared" ref="AA7:AA50" ca="1" si="14">IFERROR(INDEX($C$6:$C$50,MATCH(L7,$A$6:$A$50,0)),"")</f>
        <v/>
      </c>
      <c r="AB7" s="8" t="str">
        <f t="shared" ref="AB7:AB50" ca="1" si="15">IFERROR(INDEX($D$6:$D$50,MATCH(L7,$A$6:$A$50,0)),"")</f>
        <v/>
      </c>
    </row>
    <row r="8" spans="1:28" ht="45" customHeight="1" thickBot="1" x14ac:dyDescent="0.3">
      <c r="A8" s="1">
        <v>3</v>
      </c>
      <c r="B8" s="5" t="str">
        <f>IF((INDEX(Tracker!$D$5:$D$49,MATCH(Tracker!C7,Workplan!$A$6:$A$50,0)))=0,B7,INDEX(Tracker!$D$5:$D$49,MATCH(Tracker!C7,Workplan!$A$6:$A$50,0)))</f>
        <v>Slips, trips and falls</v>
      </c>
      <c r="C8" s="6" t="str">
        <f>INDEX(Tracker!$E$5:$E$49,MATCH(Tracker!C7,Workplan!$A$6:$A$50,0))</f>
        <v>Periodic inspection</v>
      </c>
      <c r="D8" s="7" t="str">
        <f>IF(INDEX(Tracker!$L$5:$L$49,MATCH(Tracker!C7,Workplan!$A$6:$A$50,0))=0,"",INDEX(Tracker!$L$5:$L$49,MATCH(Tracker!C7,Workplan!$A$6:$A$50,0)))</f>
        <v/>
      </c>
      <c r="E8" s="7" t="b">
        <f t="shared" ca="1" si="2"/>
        <v>0</v>
      </c>
      <c r="F8" s="7" t="b">
        <f t="shared" ca="1" si="3"/>
        <v>0</v>
      </c>
      <c r="G8" s="7" t="b">
        <f t="shared" ca="1" si="4"/>
        <v>0</v>
      </c>
      <c r="H8" s="7" t="b">
        <f t="shared" ca="1" si="5"/>
        <v>0</v>
      </c>
      <c r="I8" s="1" t="str" cm="1">
        <f t="array" ref="I8">IFERROR(INDEX($A$1:$A$94,SMALL(IF($E$1:$E$94,ROW($A$1:$A$94)),ROW(#REF!))),"")</f>
        <v/>
      </c>
      <c r="J8" s="1" t="str" cm="1">
        <f t="array" ref="J8">IFERROR(INDEX($A$1:$A$94,SMALL(IF($F$1:$F$94,ROW($A$1:$A$94)),ROW(#REF!))),"")</f>
        <v/>
      </c>
      <c r="K8" s="1" t="str" cm="1">
        <f t="array" ref="K8">IFERROR(INDEX($A$1:$A$94,SMALL(IF($G$1:$G$94,ROW($A$1:$A$94)),ROW(#REF!))),"")</f>
        <v/>
      </c>
      <c r="L8" s="1" t="str" cm="1">
        <f t="array" ref="L8">IFERROR(INDEX($A$1:$A$94,SMALL(IF($H$1:$H$94,ROW($A$1:$A$94)),ROW(#REF!))),"")</f>
        <v/>
      </c>
      <c r="N8" s="9" t="str">
        <f t="shared" si="6"/>
        <v/>
      </c>
      <c r="O8" s="9" t="str">
        <f t="shared" si="7"/>
        <v/>
      </c>
      <c r="P8" s="8" t="str">
        <f t="shared" si="8"/>
        <v/>
      </c>
      <c r="Q8" s="32"/>
      <c r="R8" s="34" t="str">
        <f t="shared" si="0"/>
        <v/>
      </c>
      <c r="S8" s="34" t="str">
        <f t="shared" si="1"/>
        <v/>
      </c>
      <c r="T8" s="8" t="str">
        <f t="shared" si="9"/>
        <v/>
      </c>
      <c r="U8" s="16"/>
      <c r="V8" s="9" t="str">
        <f t="shared" si="10"/>
        <v/>
      </c>
      <c r="W8" s="9" t="str">
        <f t="shared" si="11"/>
        <v/>
      </c>
      <c r="X8" s="8" t="str">
        <f t="shared" si="12"/>
        <v/>
      </c>
      <c r="Y8" s="31"/>
      <c r="Z8" s="9" t="str">
        <f t="shared" si="13"/>
        <v/>
      </c>
      <c r="AA8" s="9" t="str">
        <f t="shared" si="14"/>
        <v/>
      </c>
      <c r="AB8" s="8" t="str">
        <f t="shared" si="15"/>
        <v/>
      </c>
    </row>
    <row r="9" spans="1:28" ht="45" customHeight="1" thickBot="1" x14ac:dyDescent="0.3">
      <c r="A9" s="1">
        <v>4</v>
      </c>
      <c r="B9" s="5" t="str">
        <f>IF((INDEX(Tracker!$D$5:$D$49,MATCH(Tracker!C8,Workplan!$A$6:$A$50,0)))=0,B8,INDEX(Tracker!$D$5:$D$49,MATCH(Tracker!C8,Workplan!$A$6:$A$50,0)))</f>
        <v>Glazing</v>
      </c>
      <c r="C9" s="6" t="str">
        <f>INDEX(Tracker!$E$5:$E$49,MATCH(Tracker!C8,Workplan!$A$6:$A$50,0))</f>
        <v>Periodic inspection</v>
      </c>
      <c r="D9" s="7" t="str">
        <f>IF(INDEX(Tracker!$L$5:$L$49,MATCH(Tracker!C8,Workplan!$A$6:$A$50,0))=0,"",INDEX(Tracker!$L$5:$L$49,MATCH(Tracker!C8,Workplan!$A$6:$A$50,0)))</f>
        <v/>
      </c>
      <c r="E9" s="7" t="b">
        <f t="shared" ca="1" si="2"/>
        <v>0</v>
      </c>
      <c r="F9" s="7" t="b">
        <f t="shared" ca="1" si="3"/>
        <v>0</v>
      </c>
      <c r="G9" s="7" t="b">
        <f t="shared" ca="1" si="4"/>
        <v>0</v>
      </c>
      <c r="H9" s="7" t="b">
        <f t="shared" ca="1" si="5"/>
        <v>0</v>
      </c>
      <c r="I9" s="1" t="str" cm="1">
        <f t="array" aca="1" ref="I9" ca="1">IFERROR(INDEX($A$1:$A$94,SMALL(IF($E$1:$E$94,ROW($A$1:$A$94)),ROW(4:4))),"")</f>
        <v/>
      </c>
      <c r="J9" s="1" t="str" cm="1">
        <f t="array" aca="1" ref="J9" ca="1">IFERROR(INDEX($A$1:$A$94,SMALL(IF($F$1:$F$94,ROW($A$1:$A$94)),ROW(4:4))),"")</f>
        <v/>
      </c>
      <c r="K9" s="1" t="str" cm="1">
        <f t="array" aca="1" ref="K9" ca="1">IFERROR(INDEX($A$1:$A$94,SMALL(IF($G$1:$G$94,ROW($A$1:$A$94)),ROW(4:4))),"")</f>
        <v/>
      </c>
      <c r="L9" s="1" t="str" cm="1">
        <f t="array" aca="1" ref="L9" ca="1">IFERROR(INDEX($A$1:$A$94,SMALL(IF($H$1:$H$94,ROW($A$1:$A$94)),ROW(4:4))),"")</f>
        <v/>
      </c>
      <c r="N9" s="9" t="str">
        <f t="shared" ca="1" si="6"/>
        <v/>
      </c>
      <c r="O9" s="9" t="str">
        <f t="shared" ca="1" si="7"/>
        <v/>
      </c>
      <c r="P9" s="8" t="str">
        <f t="shared" ca="1" si="8"/>
        <v/>
      </c>
      <c r="Q9" s="32"/>
      <c r="R9" s="34" t="str">
        <f t="shared" ca="1" si="0"/>
        <v/>
      </c>
      <c r="S9" s="34" t="str">
        <f t="shared" ca="1" si="1"/>
        <v/>
      </c>
      <c r="T9" s="8" t="str">
        <f t="shared" ca="1" si="9"/>
        <v/>
      </c>
      <c r="U9" s="16"/>
      <c r="V9" s="9" t="str">
        <f t="shared" ca="1" si="10"/>
        <v/>
      </c>
      <c r="W9" s="9" t="str">
        <f t="shared" ca="1" si="11"/>
        <v/>
      </c>
      <c r="X9" s="8" t="str">
        <f t="shared" ca="1" si="12"/>
        <v/>
      </c>
      <c r="Y9" s="31"/>
      <c r="Z9" s="9" t="str">
        <f t="shared" ca="1" si="13"/>
        <v/>
      </c>
      <c r="AA9" s="9" t="str">
        <f t="shared" ca="1" si="14"/>
        <v/>
      </c>
      <c r="AB9" s="8" t="str">
        <f t="shared" ca="1" si="15"/>
        <v/>
      </c>
    </row>
    <row r="10" spans="1:28" ht="45" customHeight="1" thickBot="1" x14ac:dyDescent="0.3">
      <c r="A10" s="1">
        <v>5</v>
      </c>
      <c r="B10" s="5" t="str">
        <f>IF((INDEX(Tracker!$D$5:$D$49,MATCH(Tracker!C9,Workplan!$A$6:$A$50,0)))=0,B9,INDEX(Tracker!$D$5:$D$49,MATCH(Tracker!C9,Workplan!$A$6:$A$50,0)))</f>
        <v>Drainage and sewerage</v>
      </c>
      <c r="C10" s="6" t="str">
        <f>INDEX(Tracker!$E$5:$E$49,MATCH(Tracker!C9,Workplan!$A$6:$A$50,0))</f>
        <v>Periodic inspection</v>
      </c>
      <c r="D10" s="7" t="str">
        <f>IF(INDEX(Tracker!$L$5:$L$49,MATCH(Tracker!C9,Workplan!$A$6:$A$50,0))=0,"",INDEX(Tracker!$L$5:$L$49,MATCH(Tracker!C9,Workplan!$A$6:$A$50,0)))</f>
        <v/>
      </c>
      <c r="E10" s="7" t="b">
        <f t="shared" ca="1" si="2"/>
        <v>0</v>
      </c>
      <c r="F10" s="7" t="b">
        <f t="shared" ca="1" si="3"/>
        <v>0</v>
      </c>
      <c r="G10" s="7" t="b">
        <f t="shared" ca="1" si="4"/>
        <v>0</v>
      </c>
      <c r="H10" s="7" t="b">
        <f t="shared" ca="1" si="5"/>
        <v>0</v>
      </c>
      <c r="I10" s="1" t="str" cm="1">
        <f t="array" aca="1" ref="I10" ca="1">IFERROR(INDEX($A$1:$A$94,SMALL(IF($E$1:$E$94,ROW($A$1:$A$94)),ROW(5:5))),"")</f>
        <v/>
      </c>
      <c r="J10" s="1" t="str" cm="1">
        <f t="array" aca="1" ref="J10" ca="1">IFERROR(INDEX($A$1:$A$94,SMALL(IF($F$1:$F$94,ROW($A$1:$A$94)),ROW(5:5))),"")</f>
        <v/>
      </c>
      <c r="K10" s="1" t="str" cm="1">
        <f t="array" aca="1" ref="K10" ca="1">IFERROR(INDEX($A$1:$A$94,SMALL(IF($G$1:$G$94,ROW($A$1:$A$94)),ROW(5:5))),"")</f>
        <v/>
      </c>
      <c r="L10" s="1" t="str" cm="1">
        <f t="array" aca="1" ref="L10" ca="1">IFERROR(INDEX($A$1:$A$94,SMALL(IF($H$1:$H$94,ROW($A$1:$A$94)),ROW(5:5))),"")</f>
        <v/>
      </c>
      <c r="N10" s="9" t="str">
        <f t="shared" ca="1" si="6"/>
        <v/>
      </c>
      <c r="O10" s="9" t="str">
        <f t="shared" ca="1" si="7"/>
        <v/>
      </c>
      <c r="P10" s="8" t="str">
        <f t="shared" ca="1" si="8"/>
        <v/>
      </c>
      <c r="Q10" s="32"/>
      <c r="R10" s="34" t="str">
        <f t="shared" ca="1" si="0"/>
        <v/>
      </c>
      <c r="S10" s="34" t="str">
        <f t="shared" ca="1" si="1"/>
        <v/>
      </c>
      <c r="T10" s="8" t="str">
        <f t="shared" ca="1" si="9"/>
        <v/>
      </c>
      <c r="U10" s="16"/>
      <c r="V10" s="9" t="str">
        <f t="shared" ca="1" si="10"/>
        <v/>
      </c>
      <c r="W10" s="9" t="str">
        <f t="shared" ca="1" si="11"/>
        <v/>
      </c>
      <c r="X10" s="8" t="str">
        <f t="shared" ca="1" si="12"/>
        <v/>
      </c>
      <c r="Y10" s="31"/>
      <c r="Z10" s="9" t="str">
        <f t="shared" ca="1" si="13"/>
        <v/>
      </c>
      <c r="AA10" s="9" t="str">
        <f t="shared" ca="1" si="14"/>
        <v/>
      </c>
      <c r="AB10" s="8" t="str">
        <f t="shared" ca="1" si="15"/>
        <v/>
      </c>
    </row>
    <row r="11" spans="1:28" ht="45" customHeight="1" thickBot="1" x14ac:dyDescent="0.3">
      <c r="A11" s="1">
        <v>6</v>
      </c>
      <c r="B11" s="5" t="str">
        <f>IF((INDEX(Tracker!$D$5:$D$49,MATCH(Tracker!C10,Workplan!$A$6:$A$50,0)))=0,B10,INDEX(Tracker!$D$5:$D$49,MATCH(Tracker!C10,Workplan!$A$6:$A$50,0)))</f>
        <v>Asbestos</v>
      </c>
      <c r="C11" s="6" t="str">
        <f>INDEX(Tracker!$E$5:$E$49,MATCH(Tracker!C10,Workplan!$A$6:$A$50,0))</f>
        <v>Review of asbestos register and management plan</v>
      </c>
      <c r="D11" s="7" t="str">
        <f>IF(INDEX(Tracker!$L$5:$L$49,MATCH(Tracker!C10,Workplan!$A$6:$A$50,0))=0,"",INDEX(Tracker!$L$5:$L$49,MATCH(Tracker!C10,Workplan!$A$6:$A$50,0)))</f>
        <v/>
      </c>
      <c r="E11" s="7" t="b">
        <f t="shared" ca="1" si="2"/>
        <v>0</v>
      </c>
      <c r="F11" s="7" t="b">
        <f t="shared" ca="1" si="3"/>
        <v>0</v>
      </c>
      <c r="G11" s="7" t="b">
        <f t="shared" ca="1" si="4"/>
        <v>0</v>
      </c>
      <c r="H11" s="7" t="b">
        <f t="shared" ca="1" si="5"/>
        <v>0</v>
      </c>
      <c r="I11" s="1" t="str" cm="1">
        <f t="array" aca="1" ref="I11" ca="1">IFERROR(INDEX($A$1:$A$94,SMALL(IF($E$1:$E$94,ROW($A$1:$A$94)),ROW(6:6))),"")</f>
        <v/>
      </c>
      <c r="J11" s="1" t="str" cm="1">
        <f t="array" aca="1" ref="J11" ca="1">IFERROR(INDEX($A$1:$A$94,SMALL(IF($F$1:$F$94,ROW($A$1:$A$94)),ROW(6:6))),"")</f>
        <v/>
      </c>
      <c r="K11" s="1" t="str" cm="1">
        <f t="array" aca="1" ref="K11" ca="1">IFERROR(INDEX($A$1:$A$94,SMALL(IF($G$1:$G$94,ROW($A$1:$A$94)),ROW(6:6))),"")</f>
        <v/>
      </c>
      <c r="L11" s="1" t="str" cm="1">
        <f t="array" aca="1" ref="L11" ca="1">IFERROR(INDEX($A$1:$A$94,SMALL(IF($H$1:$H$94,ROW($A$1:$A$94)),ROW(6:6))),"")</f>
        <v/>
      </c>
      <c r="N11" s="9" t="str">
        <f t="shared" ca="1" si="6"/>
        <v/>
      </c>
      <c r="O11" s="9" t="str">
        <f t="shared" ca="1" si="7"/>
        <v/>
      </c>
      <c r="P11" s="8" t="str">
        <f t="shared" ca="1" si="8"/>
        <v/>
      </c>
      <c r="Q11" s="32"/>
      <c r="R11" s="34" t="str">
        <f t="shared" ca="1" si="0"/>
        <v/>
      </c>
      <c r="S11" s="34" t="str">
        <f t="shared" ca="1" si="1"/>
        <v/>
      </c>
      <c r="T11" s="8" t="str">
        <f t="shared" ca="1" si="9"/>
        <v/>
      </c>
      <c r="U11" s="16"/>
      <c r="V11" s="9" t="str">
        <f t="shared" ca="1" si="10"/>
        <v/>
      </c>
      <c r="W11" s="9" t="str">
        <f t="shared" ca="1" si="11"/>
        <v/>
      </c>
      <c r="X11" s="8" t="str">
        <f t="shared" ca="1" si="12"/>
        <v/>
      </c>
      <c r="Y11" s="31"/>
      <c r="Z11" s="9" t="str">
        <f t="shared" ca="1" si="13"/>
        <v/>
      </c>
      <c r="AA11" s="9" t="str">
        <f t="shared" ca="1" si="14"/>
        <v/>
      </c>
      <c r="AB11" s="8" t="str">
        <f t="shared" ca="1" si="15"/>
        <v/>
      </c>
    </row>
    <row r="12" spans="1:28" ht="45" customHeight="1" thickBot="1" x14ac:dyDescent="0.3">
      <c r="A12" s="1">
        <v>7</v>
      </c>
      <c r="B12" s="5" t="str">
        <f>IF((INDEX(Tracker!$D$5:$D$49,MATCH(Tracker!C11,Workplan!$A$6:$A$50,0)))=0,B11,INDEX(Tracker!$D$5:$D$49,MATCH(Tracker!C11,Workplan!$A$6:$A$50,0)))</f>
        <v>Alarms</v>
      </c>
      <c r="C12" s="6" t="str">
        <f>INDEX(Tracker!$E$5:$E$49,MATCH(Tracker!C11,Workplan!$A$6:$A$50,0))</f>
        <v>Fire alarm function test</v>
      </c>
      <c r="D12" s="7" t="str">
        <f>IF(INDEX(Tracker!$L$5:$L$49,MATCH(Tracker!C11,Workplan!$A$6:$A$50,0))=0,"",INDEX(Tracker!$L$5:$L$49,MATCH(Tracker!C11,Workplan!$A$6:$A$50,0)))</f>
        <v/>
      </c>
      <c r="E12" s="7" t="b">
        <f t="shared" ca="1" si="2"/>
        <v>0</v>
      </c>
      <c r="F12" s="7" t="b">
        <f t="shared" ca="1" si="3"/>
        <v>0</v>
      </c>
      <c r="G12" s="7" t="b">
        <f t="shared" ca="1" si="4"/>
        <v>0</v>
      </c>
      <c r="H12" s="7" t="b">
        <f t="shared" ca="1" si="5"/>
        <v>0</v>
      </c>
      <c r="I12" s="1" t="str" cm="1">
        <f t="array" aca="1" ref="I12" ca="1">IFERROR(INDEX($A$1:$A$94,SMALL(IF($E$1:$E$94,ROW($A$1:$A$94)),ROW(7:7))),"")</f>
        <v/>
      </c>
      <c r="J12" s="1" t="str" cm="1">
        <f t="array" aca="1" ref="J12" ca="1">IFERROR(INDEX($A$1:$A$94,SMALL(IF($F$1:$F$94,ROW($A$1:$A$94)),ROW(7:7))),"")</f>
        <v/>
      </c>
      <c r="K12" s="1" t="str" cm="1">
        <f t="array" aca="1" ref="K12" ca="1">IFERROR(INDEX($A$1:$A$94,SMALL(IF($G$1:$G$94,ROW($A$1:$A$94)),ROW(7:7))),"")</f>
        <v/>
      </c>
      <c r="L12" s="1" t="str" cm="1">
        <f t="array" aca="1" ref="L12" ca="1">IFERROR(INDEX($A$1:$A$94,SMALL(IF($H$1:$H$94,ROW($A$1:$A$94)),ROW(7:7))),"")</f>
        <v/>
      </c>
      <c r="N12" s="9" t="str">
        <f t="shared" ca="1" si="6"/>
        <v/>
      </c>
      <c r="O12" s="9" t="str">
        <f t="shared" ca="1" si="7"/>
        <v/>
      </c>
      <c r="P12" s="8" t="str">
        <f t="shared" ca="1" si="8"/>
        <v/>
      </c>
      <c r="Q12" s="32"/>
      <c r="R12" s="34" t="str">
        <f t="shared" ca="1" si="0"/>
        <v/>
      </c>
      <c r="S12" s="34" t="str">
        <f t="shared" ca="1" si="1"/>
        <v/>
      </c>
      <c r="T12" s="8" t="str">
        <f t="shared" ca="1" si="9"/>
        <v/>
      </c>
      <c r="U12" s="16"/>
      <c r="V12" s="9" t="str">
        <f t="shared" ca="1" si="10"/>
        <v/>
      </c>
      <c r="W12" s="9" t="str">
        <f t="shared" ca="1" si="11"/>
        <v/>
      </c>
      <c r="X12" s="8" t="str">
        <f t="shared" ca="1" si="12"/>
        <v/>
      </c>
      <c r="Y12" s="31"/>
      <c r="Z12" s="9" t="str">
        <f t="shared" ca="1" si="13"/>
        <v/>
      </c>
      <c r="AA12" s="9" t="str">
        <f t="shared" ca="1" si="14"/>
        <v/>
      </c>
      <c r="AB12" s="8" t="str">
        <f t="shared" ca="1" si="15"/>
        <v/>
      </c>
    </row>
    <row r="13" spans="1:28" ht="45" customHeight="1" thickBot="1" x14ac:dyDescent="0.3">
      <c r="A13" s="1">
        <v>8</v>
      </c>
      <c r="B13" s="5" t="str">
        <f>IF((INDEX(Tracker!$D$5:$D$49,MATCH(Tracker!C12,Workplan!$A$6:$A$50,0)))=0,B12,INDEX(Tracker!$D$5:$D$49,MATCH(Tracker!C12,Workplan!$A$6:$A$50,0)))</f>
        <v>Alarms</v>
      </c>
      <c r="C13" s="6" t="str">
        <f>INDEX(Tracker!$E$5:$E$49,MATCH(Tracker!C12,Workplan!$A$6:$A$50,0))</f>
        <v>Full inspection and test</v>
      </c>
      <c r="D13" s="7" t="str">
        <f>IF(INDEX(Tracker!$L$5:$L$49,MATCH(Tracker!C12,Workplan!$A$6:$A$50,0))=0,"",INDEX(Tracker!$L$5:$L$49,MATCH(Tracker!C12,Workplan!$A$6:$A$50,0)))</f>
        <v/>
      </c>
      <c r="E13" s="7" t="b">
        <f t="shared" ca="1" si="2"/>
        <v>0</v>
      </c>
      <c r="F13" s="7" t="b">
        <f t="shared" ca="1" si="3"/>
        <v>0</v>
      </c>
      <c r="G13" s="7" t="b">
        <f t="shared" ca="1" si="4"/>
        <v>0</v>
      </c>
      <c r="H13" s="7" t="b">
        <f t="shared" ca="1" si="5"/>
        <v>0</v>
      </c>
      <c r="I13" s="1" t="str" cm="1">
        <f t="array" aca="1" ref="I13" ca="1">IFERROR(INDEX($A$1:$A$94,SMALL(IF($E$1:$E$94,ROW($A$1:$A$94)),ROW(8:8))),"")</f>
        <v/>
      </c>
      <c r="J13" s="1" t="str" cm="1">
        <f t="array" aca="1" ref="J13" ca="1">IFERROR(INDEX($A$1:$A$94,SMALL(IF($F$1:$F$94,ROW($A$1:$A$94)),ROW(8:8))),"")</f>
        <v/>
      </c>
      <c r="K13" s="1" t="str" cm="1">
        <f t="array" aca="1" ref="K13" ca="1">IFERROR(INDEX($A$1:$A$94,SMALL(IF($G$1:$G$94,ROW($A$1:$A$94)),ROW(8:8))),"")</f>
        <v/>
      </c>
      <c r="L13" s="1" t="str" cm="1">
        <f t="array" aca="1" ref="L13" ca="1">IFERROR(INDEX($A$1:$A$94,SMALL(IF($H$1:$H$94,ROW($A$1:$A$94)),ROW(8:8))),"")</f>
        <v/>
      </c>
      <c r="N13" s="9" t="str">
        <f t="shared" ca="1" si="6"/>
        <v/>
      </c>
      <c r="O13" s="9" t="str">
        <f t="shared" ca="1" si="7"/>
        <v/>
      </c>
      <c r="P13" s="8" t="str">
        <f t="shared" ca="1" si="8"/>
        <v/>
      </c>
      <c r="Q13" s="32"/>
      <c r="R13" s="34" t="str">
        <f t="shared" ca="1" si="0"/>
        <v/>
      </c>
      <c r="S13" s="34" t="str">
        <f t="shared" ca="1" si="1"/>
        <v/>
      </c>
      <c r="T13" s="8" t="str">
        <f t="shared" ca="1" si="9"/>
        <v/>
      </c>
      <c r="U13" s="16"/>
      <c r="V13" s="9" t="str">
        <f t="shared" ca="1" si="10"/>
        <v/>
      </c>
      <c r="W13" s="9" t="str">
        <f t="shared" ca="1" si="11"/>
        <v/>
      </c>
      <c r="X13" s="8" t="str">
        <f t="shared" ca="1" si="12"/>
        <v/>
      </c>
      <c r="Y13" s="31"/>
      <c r="Z13" s="9" t="str">
        <f t="shared" ca="1" si="13"/>
        <v/>
      </c>
      <c r="AA13" s="9" t="str">
        <f t="shared" ca="1" si="14"/>
        <v/>
      </c>
      <c r="AB13" s="8" t="str">
        <f t="shared" ca="1" si="15"/>
        <v/>
      </c>
    </row>
    <row r="14" spans="1:28" ht="45" customHeight="1" thickBot="1" x14ac:dyDescent="0.3">
      <c r="A14" s="1">
        <v>9</v>
      </c>
      <c r="B14" s="5" t="str">
        <f>IF((INDEX(Tracker!$D$5:$D$49,MATCH(Tracker!C13,Workplan!$A$6:$A$50,0)))=0,B13,INDEX(Tracker!$D$5:$D$49,MATCH(Tracker!C13,Workplan!$A$6:$A$50,0)))</f>
        <v>Alarms</v>
      </c>
      <c r="C14" s="6" t="str">
        <f>INDEX(Tracker!$E$5:$E$49,MATCH(Tracker!C13,Workplan!$A$6:$A$50,0))</f>
        <v>Annual detailed service and Inspection</v>
      </c>
      <c r="D14" s="7" t="str">
        <f>IF(INDEX(Tracker!$L$5:$L$49,MATCH(Tracker!C13,Workplan!$A$6:$A$50,0))=0,"",INDEX(Tracker!$L$5:$L$49,MATCH(Tracker!C13,Workplan!$A$6:$A$50,0)))</f>
        <v/>
      </c>
      <c r="E14" s="7" t="b">
        <f t="shared" ca="1" si="2"/>
        <v>0</v>
      </c>
      <c r="F14" s="7" t="b">
        <f t="shared" ca="1" si="3"/>
        <v>0</v>
      </c>
      <c r="G14" s="7" t="b">
        <f t="shared" ca="1" si="4"/>
        <v>0</v>
      </c>
      <c r="H14" s="7" t="b">
        <f t="shared" ca="1" si="5"/>
        <v>0</v>
      </c>
      <c r="I14" s="1" t="str" cm="1">
        <f t="array" aca="1" ref="I14" ca="1">IFERROR(INDEX($A$1:$A$94,SMALL(IF($E$1:$E$94,ROW($A$1:$A$94)),ROW(9:9))),"")</f>
        <v/>
      </c>
      <c r="J14" s="1" t="str" cm="1">
        <f t="array" aca="1" ref="J14" ca="1">IFERROR(INDEX($A$1:$A$94,SMALL(IF($F$1:$F$94,ROW($A$1:$A$94)),ROW(9:9))),"")</f>
        <v/>
      </c>
      <c r="K14" s="1" t="str" cm="1">
        <f t="array" aca="1" ref="K14" ca="1">IFERROR(INDEX($A$1:$A$94,SMALL(IF($G$1:$G$94,ROW($A$1:$A$94)),ROW(9:9))),"")</f>
        <v/>
      </c>
      <c r="L14" s="1" t="str" cm="1">
        <f t="array" aca="1" ref="L14" ca="1">IFERROR(INDEX($A$1:$A$94,SMALL(IF($H$1:$H$94,ROW($A$1:$A$94)),ROW(9:9))),"")</f>
        <v/>
      </c>
      <c r="N14" s="9" t="str">
        <f t="shared" ca="1" si="6"/>
        <v/>
      </c>
      <c r="O14" s="9" t="str">
        <f t="shared" ca="1" si="7"/>
        <v/>
      </c>
      <c r="P14" s="8" t="str">
        <f t="shared" ca="1" si="8"/>
        <v/>
      </c>
      <c r="Q14" s="32"/>
      <c r="R14" s="34" t="str">
        <f t="shared" ca="1" si="0"/>
        <v/>
      </c>
      <c r="S14" s="34" t="str">
        <f t="shared" ca="1" si="1"/>
        <v/>
      </c>
      <c r="T14" s="8" t="str">
        <f t="shared" ca="1" si="9"/>
        <v/>
      </c>
      <c r="U14" s="16"/>
      <c r="V14" s="9" t="str">
        <f t="shared" ca="1" si="10"/>
        <v/>
      </c>
      <c r="W14" s="9" t="str">
        <f t="shared" ca="1" si="11"/>
        <v/>
      </c>
      <c r="X14" s="8" t="str">
        <f t="shared" ca="1" si="12"/>
        <v/>
      </c>
      <c r="Y14" s="31"/>
      <c r="Z14" s="9" t="str">
        <f t="shared" ca="1" si="13"/>
        <v/>
      </c>
      <c r="AA14" s="9" t="str">
        <f t="shared" ca="1" si="14"/>
        <v/>
      </c>
      <c r="AB14" s="8" t="str">
        <f t="shared" ca="1" si="15"/>
        <v/>
      </c>
    </row>
    <row r="15" spans="1:28" ht="45" customHeight="1" thickBot="1" x14ac:dyDescent="0.3">
      <c r="A15" s="1">
        <v>10</v>
      </c>
      <c r="B15" s="5" t="str">
        <f>IF((INDEX(Tracker!$D$5:$D$49,MATCH(Tracker!C14,Workplan!$A$6:$A$50,0)))=0,B14,INDEX(Tracker!$D$5:$D$49,MATCH(Tracker!C14,Workplan!$A$6:$A$50,0)))</f>
        <v>Fire escape and safety</v>
      </c>
      <c r="C15" s="6" t="str">
        <f>INDEX(Tracker!$E$5:$E$49,MATCH(Tracker!C14,Workplan!$A$6:$A$50,0))</f>
        <v>Fire risk assessment</v>
      </c>
      <c r="D15" s="7" t="str">
        <f>IF(INDEX(Tracker!$L$5:$L$49,MATCH(Tracker!C14,Workplan!$A$6:$A$50,0))=0,"",INDEX(Tracker!$L$5:$L$49,MATCH(Tracker!C14,Workplan!$A$6:$A$50,0)))</f>
        <v/>
      </c>
      <c r="E15" s="7" t="b">
        <f t="shared" ca="1" si="2"/>
        <v>0</v>
      </c>
      <c r="F15" s="7" t="b">
        <f t="shared" ca="1" si="3"/>
        <v>0</v>
      </c>
      <c r="G15" s="7" t="b">
        <f t="shared" ca="1" si="4"/>
        <v>0</v>
      </c>
      <c r="H15" s="7" t="b">
        <f t="shared" ca="1" si="5"/>
        <v>0</v>
      </c>
      <c r="I15" s="1" t="str" cm="1">
        <f t="array" aca="1" ref="I15" ca="1">IFERROR(INDEX($A$1:$A$94,SMALL(IF($E$1:$E$94,ROW($A$1:$A$94)),ROW(10:10))),"")</f>
        <v/>
      </c>
      <c r="J15" s="1" t="str" cm="1">
        <f t="array" aca="1" ref="J15" ca="1">IFERROR(INDEX($A$1:$A$94,SMALL(IF($F$1:$F$94,ROW($A$1:$A$94)),ROW(10:10))),"")</f>
        <v/>
      </c>
      <c r="K15" s="1" t="str" cm="1">
        <f t="array" aca="1" ref="K15" ca="1">IFERROR(INDEX($A$1:$A$94,SMALL(IF($G$1:$G$94,ROW($A$1:$A$94)),ROW(10:10))),"")</f>
        <v/>
      </c>
      <c r="L15" s="1" t="str" cm="1">
        <f t="array" aca="1" ref="L15" ca="1">IFERROR(INDEX($A$1:$A$94,SMALL(IF($H$1:$H$94,ROW($A$1:$A$94)),ROW(10:10))),"")</f>
        <v/>
      </c>
      <c r="N15" s="9" t="str">
        <f t="shared" ca="1" si="6"/>
        <v/>
      </c>
      <c r="O15" s="9" t="str">
        <f t="shared" ca="1" si="7"/>
        <v/>
      </c>
      <c r="P15" s="8" t="str">
        <f t="shared" ca="1" si="8"/>
        <v/>
      </c>
      <c r="Q15" s="32"/>
      <c r="R15" s="34" t="str">
        <f t="shared" ca="1" si="0"/>
        <v/>
      </c>
      <c r="S15" s="34" t="str">
        <f t="shared" ca="1" si="1"/>
        <v/>
      </c>
      <c r="T15" s="8" t="str">
        <f t="shared" ca="1" si="9"/>
        <v/>
      </c>
      <c r="U15" s="16"/>
      <c r="V15" s="9" t="str">
        <f t="shared" ca="1" si="10"/>
        <v/>
      </c>
      <c r="W15" s="9" t="str">
        <f t="shared" ca="1" si="11"/>
        <v/>
      </c>
      <c r="X15" s="8" t="str">
        <f t="shared" ca="1" si="12"/>
        <v/>
      </c>
      <c r="Y15" s="31"/>
      <c r="Z15" s="9" t="str">
        <f t="shared" ca="1" si="13"/>
        <v/>
      </c>
      <c r="AA15" s="9" t="str">
        <f t="shared" ca="1" si="14"/>
        <v/>
      </c>
      <c r="AB15" s="8" t="str">
        <f t="shared" ca="1" si="15"/>
        <v/>
      </c>
    </row>
    <row r="16" spans="1:28" ht="45" customHeight="1" thickBot="1" x14ac:dyDescent="0.3">
      <c r="A16" s="1">
        <v>11</v>
      </c>
      <c r="B16" s="5" t="str">
        <f>IF((INDEX(Tracker!$D$5:$D$49,MATCH(Tracker!C15,Workplan!$A$6:$A$50,0)))=0,B15,INDEX(Tracker!$D$5:$D$49,MATCH(Tracker!C15,Workplan!$A$6:$A$50,0)))</f>
        <v>Fire doors</v>
      </c>
      <c r="C16" s="6" t="str">
        <f>INDEX(Tracker!$E$5:$E$49,MATCH(Tracker!C15,Workplan!$A$6:$A$50,0))</f>
        <v>Periodic inspection</v>
      </c>
      <c r="D16" s="7" t="str">
        <f>IF(INDEX(Tracker!$L$5:$L$49,MATCH(Tracker!C15,Workplan!$A$6:$A$50,0))=0,"",INDEX(Tracker!$L$5:$L$49,MATCH(Tracker!C15,Workplan!$A$6:$A$50,0)))</f>
        <v/>
      </c>
      <c r="E16" s="7" t="b">
        <f t="shared" ca="1" si="2"/>
        <v>0</v>
      </c>
      <c r="F16" s="7" t="b">
        <f t="shared" ca="1" si="3"/>
        <v>0</v>
      </c>
      <c r="G16" s="7" t="b">
        <f t="shared" ca="1" si="4"/>
        <v>0</v>
      </c>
      <c r="H16" s="7" t="b">
        <f t="shared" ca="1" si="5"/>
        <v>0</v>
      </c>
      <c r="I16" s="1" t="str" cm="1">
        <f t="array" aca="1" ref="I16" ca="1">IFERROR(INDEX($A$1:$A$94,SMALL(IF($E$1:$E$94,ROW($A$1:$A$94)),ROW(11:11))),"")</f>
        <v/>
      </c>
      <c r="J16" s="1" t="str" cm="1">
        <f t="array" aca="1" ref="J16" ca="1">IFERROR(INDEX($A$1:$A$94,SMALL(IF($F$1:$F$94,ROW($A$1:$A$94)),ROW(11:11))),"")</f>
        <v/>
      </c>
      <c r="K16" s="1" t="str" cm="1">
        <f t="array" aca="1" ref="K16" ca="1">IFERROR(INDEX($A$1:$A$94,SMALL(IF($G$1:$G$94,ROW($A$1:$A$94)),ROW(11:11))),"")</f>
        <v/>
      </c>
      <c r="L16" s="1" t="str" cm="1">
        <f t="array" aca="1" ref="L16" ca="1">IFERROR(INDEX($A$1:$A$94,SMALL(IF($H$1:$H$94,ROW($A$1:$A$94)),ROW(11:11))),"")</f>
        <v/>
      </c>
      <c r="N16" s="9" t="str">
        <f t="shared" ca="1" si="6"/>
        <v/>
      </c>
      <c r="O16" s="9" t="str">
        <f t="shared" ca="1" si="7"/>
        <v/>
      </c>
      <c r="P16" s="8" t="str">
        <f t="shared" ca="1" si="8"/>
        <v/>
      </c>
      <c r="Q16" s="32"/>
      <c r="R16" s="34" t="str">
        <f t="shared" ca="1" si="0"/>
        <v/>
      </c>
      <c r="S16" s="34" t="str">
        <f t="shared" ca="1" si="1"/>
        <v/>
      </c>
      <c r="T16" s="8" t="str">
        <f t="shared" ca="1" si="9"/>
        <v/>
      </c>
      <c r="U16" s="16"/>
      <c r="V16" s="9" t="str">
        <f t="shared" ca="1" si="10"/>
        <v/>
      </c>
      <c r="W16" s="9" t="str">
        <f t="shared" ca="1" si="11"/>
        <v/>
      </c>
      <c r="X16" s="8" t="str">
        <f t="shared" ca="1" si="12"/>
        <v/>
      </c>
      <c r="Y16" s="31"/>
      <c r="Z16" s="9" t="str">
        <f t="shared" ca="1" si="13"/>
        <v/>
      </c>
      <c r="AA16" s="9" t="str">
        <f t="shared" ca="1" si="14"/>
        <v/>
      </c>
      <c r="AB16" s="8" t="str">
        <f t="shared" ca="1" si="15"/>
        <v/>
      </c>
    </row>
    <row r="17" spans="1:28" ht="45" customHeight="1" thickBot="1" x14ac:dyDescent="0.3">
      <c r="A17" s="1">
        <v>12</v>
      </c>
      <c r="B17" s="5" t="str">
        <f>IF((INDEX(Tracker!$D$5:$D$49,MATCH(Tracker!C16,Workplan!$A$6:$A$50,0)))=0,B16,INDEX(Tracker!$D$5:$D$49,MATCH(Tracker!C16,Workplan!$A$6:$A$50,0)))</f>
        <v>Fire fighting equipment</v>
      </c>
      <c r="C17" s="6" t="str">
        <f>INDEX(Tracker!$E$5:$E$49,MATCH(Tracker!C16,Workplan!$A$6:$A$50,0))</f>
        <v>Fire extinguisher inspection</v>
      </c>
      <c r="D17" s="7" t="str">
        <f>IF(INDEX(Tracker!$L$5:$L$49,MATCH(Tracker!C16,Workplan!$A$6:$A$50,0))=0,"",INDEX(Tracker!$L$5:$L$49,MATCH(Tracker!C16,Workplan!$A$6:$A$50,0)))</f>
        <v/>
      </c>
      <c r="E17" s="7" t="b">
        <f t="shared" ca="1" si="2"/>
        <v>0</v>
      </c>
      <c r="F17" s="7" t="b">
        <f t="shared" ca="1" si="3"/>
        <v>0</v>
      </c>
      <c r="G17" s="7" t="b">
        <f t="shared" ca="1" si="4"/>
        <v>0</v>
      </c>
      <c r="H17" s="7" t="b">
        <f t="shared" ca="1" si="5"/>
        <v>0</v>
      </c>
      <c r="I17" s="1" t="str" cm="1">
        <f t="array" aca="1" ref="I17" ca="1">IFERROR(INDEX($A$1:$A$94,SMALL(IF($E$1:$E$94,ROW($A$1:$A$94)),ROW(12:12))),"")</f>
        <v/>
      </c>
      <c r="J17" s="1" t="str" cm="1">
        <f t="array" aca="1" ref="J17" ca="1">IFERROR(INDEX($A$1:$A$94,SMALL(IF($F$1:$F$94,ROW($A$1:$A$94)),ROW(12:12))),"")</f>
        <v/>
      </c>
      <c r="K17" s="1" t="str" cm="1">
        <f t="array" aca="1" ref="K17" ca="1">IFERROR(INDEX($A$1:$A$94,SMALL(IF($G$1:$G$94,ROW($A$1:$A$94)),ROW(12:12))),"")</f>
        <v/>
      </c>
      <c r="L17" s="1" t="str" cm="1">
        <f t="array" aca="1" ref="L17" ca="1">IFERROR(INDEX($A$1:$A$94,SMALL(IF($H$1:$H$94,ROW($A$1:$A$94)),ROW(12:12))),"")</f>
        <v/>
      </c>
      <c r="N17" s="9" t="str">
        <f t="shared" ca="1" si="6"/>
        <v/>
      </c>
      <c r="O17" s="9" t="str">
        <f t="shared" ca="1" si="7"/>
        <v/>
      </c>
      <c r="P17" s="8" t="str">
        <f t="shared" ca="1" si="8"/>
        <v/>
      </c>
      <c r="Q17" s="32"/>
      <c r="R17" s="34" t="str">
        <f t="shared" ca="1" si="0"/>
        <v/>
      </c>
      <c r="S17" s="34" t="str">
        <f t="shared" ca="1" si="1"/>
        <v/>
      </c>
      <c r="T17" s="8" t="str">
        <f t="shared" ca="1" si="9"/>
        <v/>
      </c>
      <c r="U17" s="16"/>
      <c r="V17" s="9" t="str">
        <f t="shared" ca="1" si="10"/>
        <v/>
      </c>
      <c r="W17" s="9" t="str">
        <f t="shared" ca="1" si="11"/>
        <v/>
      </c>
      <c r="X17" s="8" t="str">
        <f t="shared" ca="1" si="12"/>
        <v/>
      </c>
      <c r="Y17" s="31"/>
      <c r="Z17" s="9" t="str">
        <f t="shared" ca="1" si="13"/>
        <v/>
      </c>
      <c r="AA17" s="9" t="str">
        <f t="shared" ca="1" si="14"/>
        <v/>
      </c>
      <c r="AB17" s="8" t="str">
        <f t="shared" ca="1" si="15"/>
        <v/>
      </c>
    </row>
    <row r="18" spans="1:28" ht="45" customHeight="1" thickBot="1" x14ac:dyDescent="0.3">
      <c r="A18" s="1">
        <v>13</v>
      </c>
      <c r="B18" s="5" t="str">
        <f>IF((INDEX(Tracker!$D$5:$D$49,MATCH(Tracker!C17,Workplan!$A$6:$A$50,0)))=0,B17,INDEX(Tracker!$D$5:$D$49,MATCH(Tracker!C17,Workplan!$A$6:$A$50,0)))</f>
        <v>Fire fighting equipment</v>
      </c>
      <c r="C18" s="6" t="str">
        <f>INDEX(Tracker!$E$5:$E$49,MATCH(Tracker!C17,Workplan!$A$6:$A$50,0))</f>
        <v>Fire blanket inspection</v>
      </c>
      <c r="D18" s="7" t="str">
        <f>IF(INDEX(Tracker!$L$5:$L$49,MATCH(Tracker!C17,Workplan!$A$6:$A$50,0))=0,"",INDEX(Tracker!$L$5:$L$49,MATCH(Tracker!C17,Workplan!$A$6:$A$50,0)))</f>
        <v/>
      </c>
      <c r="E18" s="7" t="b">
        <f t="shared" ca="1" si="2"/>
        <v>0</v>
      </c>
      <c r="F18" s="7" t="b">
        <f t="shared" ca="1" si="3"/>
        <v>0</v>
      </c>
      <c r="G18" s="7" t="b">
        <f t="shared" ca="1" si="4"/>
        <v>0</v>
      </c>
      <c r="H18" s="7" t="b">
        <f t="shared" ca="1" si="5"/>
        <v>0</v>
      </c>
      <c r="I18" s="1" t="str" cm="1">
        <f t="array" aca="1" ref="I18" ca="1">IFERROR(INDEX($A$1:$A$94,SMALL(IF($E$1:$E$94,ROW($A$1:$A$94)),ROW(13:13))),"")</f>
        <v/>
      </c>
      <c r="J18" s="1" t="str" cm="1">
        <f t="array" aca="1" ref="J18" ca="1">IFERROR(INDEX($A$1:$A$94,SMALL(IF($F$1:$F$94,ROW($A$1:$A$94)),ROW(13:13))),"")</f>
        <v/>
      </c>
      <c r="K18" s="1" t="str" cm="1">
        <f t="array" aca="1" ref="K18" ca="1">IFERROR(INDEX($A$1:$A$94,SMALL(IF($G$1:$G$94,ROW($A$1:$A$94)),ROW(13:13))),"")</f>
        <v/>
      </c>
      <c r="L18" s="1" t="str" cm="1">
        <f t="array" aca="1" ref="L18" ca="1">IFERROR(INDEX($A$1:$A$94,SMALL(IF($H$1:$H$94,ROW($A$1:$A$94)),ROW(13:13))),"")</f>
        <v/>
      </c>
      <c r="N18" s="9" t="str">
        <f t="shared" ca="1" si="6"/>
        <v/>
      </c>
      <c r="O18" s="9" t="str">
        <f t="shared" ca="1" si="7"/>
        <v/>
      </c>
      <c r="P18" s="8" t="str">
        <f t="shared" ca="1" si="8"/>
        <v/>
      </c>
      <c r="Q18" s="32"/>
      <c r="R18" s="34" t="str">
        <f t="shared" ca="1" si="0"/>
        <v/>
      </c>
      <c r="S18" s="34" t="str">
        <f t="shared" ca="1" si="1"/>
        <v/>
      </c>
      <c r="T18" s="8" t="str">
        <f t="shared" ca="1" si="9"/>
        <v/>
      </c>
      <c r="U18" s="16"/>
      <c r="V18" s="9" t="str">
        <f t="shared" ca="1" si="10"/>
        <v/>
      </c>
      <c r="W18" s="9" t="str">
        <f t="shared" ca="1" si="11"/>
        <v/>
      </c>
      <c r="X18" s="8" t="str">
        <f t="shared" ca="1" si="12"/>
        <v/>
      </c>
      <c r="Y18" s="31"/>
      <c r="Z18" s="9" t="str">
        <f t="shared" ca="1" si="13"/>
        <v/>
      </c>
      <c r="AA18" s="9" t="str">
        <f t="shared" ca="1" si="14"/>
        <v/>
      </c>
      <c r="AB18" s="8" t="str">
        <f t="shared" ca="1" si="15"/>
        <v/>
      </c>
    </row>
    <row r="19" spans="1:28" ht="45" customHeight="1" thickBot="1" x14ac:dyDescent="0.3">
      <c r="A19" s="1">
        <v>14</v>
      </c>
      <c r="B19" s="5" t="str">
        <f>IF((INDEX(Tracker!$D$5:$D$49,MATCH(Tracker!C18,Workplan!$A$6:$A$50,0)))=0,B18,INDEX(Tracker!$D$5:$D$49,MATCH(Tracker!C18,Workplan!$A$6:$A$50,0)))</f>
        <v>Fire fighting equipment</v>
      </c>
      <c r="C19" s="6" t="str">
        <f>INDEX(Tracker!$E$5:$E$49,MATCH(Tracker!C18,Workplan!$A$6:$A$50,0))</f>
        <v>Hose Reels Inspection</v>
      </c>
      <c r="D19" s="7" t="str">
        <f>IF(INDEX(Tracker!$L$5:$L$49,MATCH(Tracker!C18,Workplan!$A$6:$A$50,0))=0,"",INDEX(Tracker!$L$5:$L$49,MATCH(Tracker!C18,Workplan!$A$6:$A$50,0)))</f>
        <v/>
      </c>
      <c r="E19" s="7" t="b">
        <f t="shared" ca="1" si="2"/>
        <v>0</v>
      </c>
      <c r="F19" s="7" t="b">
        <f t="shared" ca="1" si="3"/>
        <v>0</v>
      </c>
      <c r="G19" s="7" t="b">
        <f t="shared" ca="1" si="4"/>
        <v>0</v>
      </c>
      <c r="H19" s="7" t="b">
        <f t="shared" ca="1" si="5"/>
        <v>0</v>
      </c>
      <c r="I19" s="1" t="str" cm="1">
        <f t="array" aca="1" ref="I19" ca="1">IFERROR(INDEX($A$1:$A$94,SMALL(IF($E$1:$E$94,ROW($A$1:$A$94)),ROW(14:14))),"")</f>
        <v/>
      </c>
      <c r="J19" s="1" t="str" cm="1">
        <f t="array" aca="1" ref="J19" ca="1">IFERROR(INDEX($A$1:$A$94,SMALL(IF($F$1:$F$94,ROW($A$1:$A$94)),ROW(14:14))),"")</f>
        <v/>
      </c>
      <c r="K19" s="1" t="str" cm="1">
        <f t="array" aca="1" ref="K19" ca="1">IFERROR(INDEX($A$1:$A$94,SMALL(IF($G$1:$G$94,ROW($A$1:$A$94)),ROW(14:14))),"")</f>
        <v/>
      </c>
      <c r="L19" s="1" t="str" cm="1">
        <f t="array" aca="1" ref="L19" ca="1">IFERROR(INDEX($A$1:$A$94,SMALL(IF($H$1:$H$94,ROW($A$1:$A$94)),ROW(14:14))),"")</f>
        <v/>
      </c>
      <c r="N19" s="9" t="str">
        <f t="shared" ca="1" si="6"/>
        <v/>
      </c>
      <c r="O19" s="9" t="str">
        <f t="shared" ca="1" si="7"/>
        <v/>
      </c>
      <c r="P19" s="8" t="str">
        <f t="shared" ca="1" si="8"/>
        <v/>
      </c>
      <c r="Q19" s="35"/>
      <c r="R19" s="34" t="str">
        <f t="shared" ca="1" si="0"/>
        <v/>
      </c>
      <c r="S19" s="34" t="str">
        <f t="shared" ca="1" si="1"/>
        <v/>
      </c>
      <c r="T19" s="8" t="str">
        <f t="shared" ca="1" si="9"/>
        <v/>
      </c>
      <c r="U19" s="16"/>
      <c r="V19" s="9" t="str">
        <f t="shared" ca="1" si="10"/>
        <v/>
      </c>
      <c r="W19" s="9" t="str">
        <f t="shared" ca="1" si="11"/>
        <v/>
      </c>
      <c r="X19" s="8" t="str">
        <f t="shared" ca="1" si="12"/>
        <v/>
      </c>
      <c r="Y19" s="31"/>
      <c r="Z19" s="9" t="str">
        <f t="shared" ca="1" si="13"/>
        <v/>
      </c>
      <c r="AA19" s="9" t="str">
        <f t="shared" ca="1" si="14"/>
        <v/>
      </c>
      <c r="AB19" s="8" t="str">
        <f t="shared" ca="1" si="15"/>
        <v/>
      </c>
    </row>
    <row r="20" spans="1:28" ht="45" customHeight="1" thickBot="1" x14ac:dyDescent="0.3">
      <c r="A20" s="1">
        <v>15</v>
      </c>
      <c r="B20" s="5" t="str">
        <f>IF((INDEX(Tracker!$D$5:$D$49,MATCH(Tracker!C19,Workplan!$A$6:$A$50,0)))=0,B19,INDEX(Tracker!$D$5:$D$49,MATCH(Tracker!C19,Workplan!$A$6:$A$50,0)))</f>
        <v>Fire fighting equipment</v>
      </c>
      <c r="C20" s="6" t="str">
        <f>INDEX(Tracker!$E$5:$E$49,MATCH(Tracker!C19,Workplan!$A$6:$A$50,0))</f>
        <v>Fixed fire suppression systems inspection and test</v>
      </c>
      <c r="D20" s="7" t="str">
        <f>IF(INDEX(Tracker!$L$5:$L$49,MATCH(Tracker!C19,Workplan!$A$6:$A$50,0))=0,"",INDEX(Tracker!$L$5:$L$49,MATCH(Tracker!C19,Workplan!$A$6:$A$50,0)))</f>
        <v/>
      </c>
      <c r="E20" s="7" t="b">
        <f t="shared" ca="1" si="2"/>
        <v>0</v>
      </c>
      <c r="F20" s="7" t="b">
        <f t="shared" ca="1" si="3"/>
        <v>0</v>
      </c>
      <c r="G20" s="7" t="b">
        <f t="shared" ca="1" si="4"/>
        <v>0</v>
      </c>
      <c r="H20" s="7" t="b">
        <f t="shared" ca="1" si="5"/>
        <v>0</v>
      </c>
      <c r="I20" s="1" t="str" cm="1">
        <f t="array" aca="1" ref="I20" ca="1">IFERROR(INDEX($A$1:$A$94,SMALL(IF($E$1:$E$94,ROW($A$1:$A$94)),ROW(15:15))),"")</f>
        <v/>
      </c>
      <c r="J20" s="1" t="str" cm="1">
        <f t="array" aca="1" ref="J20" ca="1">IFERROR(INDEX($A$1:$A$94,SMALL(IF($F$1:$F$94,ROW($A$1:$A$94)),ROW(15:15))),"")</f>
        <v/>
      </c>
      <c r="K20" s="1" t="str" cm="1">
        <f t="array" aca="1" ref="K20" ca="1">IFERROR(INDEX($A$1:$A$94,SMALL(IF($G$1:$G$94,ROW($A$1:$A$94)),ROW(15:15))),"")</f>
        <v/>
      </c>
      <c r="L20" s="1" t="str" cm="1">
        <f t="array" aca="1" ref="L20" ca="1">IFERROR(INDEX($A$1:$A$94,SMALL(IF($H$1:$H$94,ROW($A$1:$A$94)),ROW(15:15))),"")</f>
        <v/>
      </c>
      <c r="N20" s="9" t="str">
        <f t="shared" ca="1" si="6"/>
        <v/>
      </c>
      <c r="O20" s="9" t="str">
        <f t="shared" ca="1" si="7"/>
        <v/>
      </c>
      <c r="P20" s="8" t="str">
        <f t="shared" ca="1" si="8"/>
        <v/>
      </c>
      <c r="Q20" s="35"/>
      <c r="R20" s="34" t="str">
        <f t="shared" ca="1" si="0"/>
        <v/>
      </c>
      <c r="S20" s="34" t="str">
        <f t="shared" ca="1" si="1"/>
        <v/>
      </c>
      <c r="T20" s="8" t="str">
        <f t="shared" ca="1" si="9"/>
        <v/>
      </c>
      <c r="U20" s="16"/>
      <c r="V20" s="9" t="str">
        <f t="shared" ca="1" si="10"/>
        <v/>
      </c>
      <c r="W20" s="9" t="str">
        <f t="shared" ca="1" si="11"/>
        <v/>
      </c>
      <c r="X20" s="8" t="str">
        <f t="shared" ca="1" si="12"/>
        <v/>
      </c>
      <c r="Y20" s="31"/>
      <c r="Z20" s="9" t="str">
        <f t="shared" ca="1" si="13"/>
        <v/>
      </c>
      <c r="AA20" s="9" t="str">
        <f t="shared" ca="1" si="14"/>
        <v/>
      </c>
      <c r="AB20" s="8" t="str">
        <f t="shared" ca="1" si="15"/>
        <v/>
      </c>
    </row>
    <row r="21" spans="1:28" ht="45" customHeight="1" thickBot="1" x14ac:dyDescent="0.3">
      <c r="A21" s="1">
        <v>16</v>
      </c>
      <c r="B21" s="5" t="str">
        <f>IF((INDEX(Tracker!$D$5:$D$49,MATCH(Tracker!C20,Workplan!$A$6:$A$50,0)))=0,B20,INDEX(Tracker!$D$5:$D$49,MATCH(Tracker!C20,Workplan!$A$6:$A$50,0)))</f>
        <v>Emergency lighting</v>
      </c>
      <c r="C21" s="6" t="str">
        <f>INDEX(Tracker!$E$5:$E$49,MATCH(Tracker!C20,Workplan!$A$6:$A$50,0))</f>
        <v>Operational test</v>
      </c>
      <c r="D21" s="7" t="str">
        <f>IF(INDEX(Tracker!$L$5:$L$49,MATCH(Tracker!C20,Workplan!$A$6:$A$50,0))=0,"",INDEX(Tracker!$L$5:$L$49,MATCH(Tracker!C20,Workplan!$A$6:$A$50,0)))</f>
        <v/>
      </c>
      <c r="E21" s="7" t="b">
        <f t="shared" ca="1" si="2"/>
        <v>0</v>
      </c>
      <c r="F21" s="7" t="b">
        <f t="shared" ca="1" si="3"/>
        <v>0</v>
      </c>
      <c r="G21" s="7" t="b">
        <f t="shared" ca="1" si="4"/>
        <v>0</v>
      </c>
      <c r="H21" s="7" t="b">
        <f t="shared" ca="1" si="5"/>
        <v>0</v>
      </c>
      <c r="I21" s="1" t="str" cm="1">
        <f t="array" aca="1" ref="I21" ca="1">IFERROR(INDEX($A$1:$A$94,SMALL(IF($E$1:$E$94,ROW($A$1:$A$94)),ROW(16:16))),"")</f>
        <v/>
      </c>
      <c r="J21" s="1" t="str" cm="1">
        <f t="array" aca="1" ref="J21" ca="1">IFERROR(INDEX($A$1:$A$94,SMALL(IF($F$1:$F$94,ROW($A$1:$A$94)),ROW(16:16))),"")</f>
        <v/>
      </c>
      <c r="K21" s="1" t="str" cm="1">
        <f t="array" aca="1" ref="K21" ca="1">IFERROR(INDEX($A$1:$A$94,SMALL(IF($G$1:$G$94,ROW($A$1:$A$94)),ROW(16:16))),"")</f>
        <v/>
      </c>
      <c r="L21" s="1" t="str" cm="1">
        <f t="array" aca="1" ref="L21" ca="1">IFERROR(INDEX($A$1:$A$94,SMALL(IF($H$1:$H$94,ROW($A$1:$A$94)),ROW(16:16))),"")</f>
        <v/>
      </c>
      <c r="N21" s="9" t="str">
        <f t="shared" ca="1" si="6"/>
        <v/>
      </c>
      <c r="O21" s="9" t="str">
        <f t="shared" ca="1" si="7"/>
        <v/>
      </c>
      <c r="P21" s="8" t="str">
        <f t="shared" ca="1" si="8"/>
        <v/>
      </c>
      <c r="Q21" s="35"/>
      <c r="R21" s="34" t="str">
        <f t="shared" ca="1" si="0"/>
        <v/>
      </c>
      <c r="S21" s="34" t="str">
        <f t="shared" ca="1" si="1"/>
        <v/>
      </c>
      <c r="T21" s="8" t="str">
        <f t="shared" ca="1" si="9"/>
        <v/>
      </c>
      <c r="U21" s="16"/>
      <c r="V21" s="9" t="str">
        <f t="shared" ca="1" si="10"/>
        <v/>
      </c>
      <c r="W21" s="9" t="str">
        <f t="shared" ca="1" si="11"/>
        <v/>
      </c>
      <c r="X21" s="8" t="str">
        <f t="shared" ca="1" si="12"/>
        <v/>
      </c>
      <c r="Y21" s="31"/>
      <c r="Z21" s="9" t="str">
        <f t="shared" ca="1" si="13"/>
        <v/>
      </c>
      <c r="AA21" s="9" t="str">
        <f t="shared" ca="1" si="14"/>
        <v/>
      </c>
      <c r="AB21" s="8" t="str">
        <f t="shared" ca="1" si="15"/>
        <v/>
      </c>
    </row>
    <row r="22" spans="1:28" ht="45" customHeight="1" thickBot="1" x14ac:dyDescent="0.3">
      <c r="A22" s="1">
        <v>17</v>
      </c>
      <c r="B22" s="5" t="str">
        <f>IF((INDEX(Tracker!$D$5:$D$49,MATCH(Tracker!C21,Workplan!$A$6:$A$50,0)))=0,B21,INDEX(Tracker!$D$5:$D$49,MATCH(Tracker!C21,Workplan!$A$6:$A$50,0)))</f>
        <v>Emergency lighting</v>
      </c>
      <c r="C22" s="6" t="str">
        <f>INDEX(Tracker!$E$5:$E$49,MATCH(Tracker!C21,Workplan!$A$6:$A$50,0))</f>
        <v>Full inspection and test</v>
      </c>
      <c r="D22" s="7" t="str">
        <f>IF(INDEX(Tracker!$L$5:$L$49,MATCH(Tracker!C21,Workplan!$A$6:$A$50,0))=0,"",INDEX(Tracker!$L$5:$L$49,MATCH(Tracker!C21,Workplan!$A$6:$A$50,0)))</f>
        <v/>
      </c>
      <c r="E22" s="7" t="b">
        <f t="shared" ca="1" si="2"/>
        <v>0</v>
      </c>
      <c r="F22" s="7" t="b">
        <f t="shared" ca="1" si="3"/>
        <v>0</v>
      </c>
      <c r="G22" s="7" t="b">
        <f t="shared" ca="1" si="4"/>
        <v>0</v>
      </c>
      <c r="H22" s="7" t="b">
        <f t="shared" ca="1" si="5"/>
        <v>0</v>
      </c>
      <c r="I22" s="1" t="str" cm="1">
        <f t="array" aca="1" ref="I22" ca="1">IFERROR(INDEX($A$1:$A$94,SMALL(IF($E$1:$E$94,ROW($A$1:$A$94)),ROW(17:17))),"")</f>
        <v/>
      </c>
      <c r="J22" s="1" t="str" cm="1">
        <f t="array" aca="1" ref="J22" ca="1">IFERROR(INDEX($A$1:$A$94,SMALL(IF($F$1:$F$94,ROW($A$1:$A$94)),ROW(17:17))),"")</f>
        <v/>
      </c>
      <c r="K22" s="1" t="str" cm="1">
        <f t="array" aca="1" ref="K22" ca="1">IFERROR(INDEX($A$1:$A$94,SMALL(IF($G$1:$G$94,ROW($A$1:$A$94)),ROW(17:17))),"")</f>
        <v/>
      </c>
      <c r="L22" s="1" t="str" cm="1">
        <f t="array" aca="1" ref="L22" ca="1">IFERROR(INDEX($A$1:$A$94,SMALL(IF($H$1:$H$94,ROW($A$1:$A$94)),ROW(17:17))),"")</f>
        <v/>
      </c>
      <c r="N22" s="9" t="str">
        <f t="shared" ca="1" si="6"/>
        <v/>
      </c>
      <c r="O22" s="9" t="str">
        <f t="shared" ca="1" si="7"/>
        <v/>
      </c>
      <c r="P22" s="8" t="str">
        <f t="shared" ca="1" si="8"/>
        <v/>
      </c>
      <c r="R22" s="34" t="str">
        <f t="shared" ca="1" si="0"/>
        <v/>
      </c>
      <c r="S22" s="34" t="str">
        <f t="shared" ca="1" si="1"/>
        <v/>
      </c>
      <c r="T22" s="8" t="str">
        <f t="shared" ca="1" si="9"/>
        <v/>
      </c>
      <c r="U22" s="16"/>
      <c r="V22" s="9" t="str">
        <f t="shared" ca="1" si="10"/>
        <v/>
      </c>
      <c r="W22" s="9" t="str">
        <f t="shared" ca="1" si="11"/>
        <v/>
      </c>
      <c r="X22" s="8" t="str">
        <f t="shared" ca="1" si="12"/>
        <v/>
      </c>
      <c r="Y22" s="31"/>
      <c r="Z22" s="9" t="str">
        <f t="shared" ca="1" si="13"/>
        <v/>
      </c>
      <c r="AA22" s="9" t="str">
        <f t="shared" ca="1" si="14"/>
        <v/>
      </c>
      <c r="AB22" s="8" t="str">
        <f t="shared" ca="1" si="15"/>
        <v/>
      </c>
    </row>
    <row r="23" spans="1:28" ht="45" customHeight="1" thickBot="1" x14ac:dyDescent="0.3">
      <c r="A23" s="1">
        <v>18</v>
      </c>
      <c r="B23" s="5" t="str">
        <f>IF((INDEX(Tracker!$D$5:$D$49,MATCH(Tracker!C22,Workplan!$A$6:$A$50,0)))=0,B22,INDEX(Tracker!$D$5:$D$49,MATCH(Tracker!C22,Workplan!$A$6:$A$50,0)))</f>
        <v>Signage and exit routes</v>
      </c>
      <c r="C23" s="6" t="str">
        <f>INDEX(Tracker!$E$5:$E$49,MATCH(Tracker!C22,Workplan!$A$6:$A$50,0))</f>
        <v>Periodic inspection</v>
      </c>
      <c r="D23" s="7" t="str">
        <f>IF(INDEX(Tracker!$L$5:$L$49,MATCH(Tracker!C22,Workplan!$A$6:$A$50,0))=0,"",INDEX(Tracker!$L$5:$L$49,MATCH(Tracker!C22,Workplan!$A$6:$A$50,0)))</f>
        <v/>
      </c>
      <c r="E23" s="7" t="b">
        <f t="shared" ca="1" si="2"/>
        <v>0</v>
      </c>
      <c r="F23" s="7" t="b">
        <f t="shared" ca="1" si="3"/>
        <v>0</v>
      </c>
      <c r="G23" s="7" t="b">
        <f t="shared" ca="1" si="4"/>
        <v>0</v>
      </c>
      <c r="H23" s="7" t="b">
        <f t="shared" ca="1" si="5"/>
        <v>0</v>
      </c>
      <c r="I23" s="1" t="str" cm="1">
        <f t="array" aca="1" ref="I23" ca="1">IFERROR(INDEX($A$1:$A$94,SMALL(IF($E$1:$E$94,ROW($A$1:$A$94)),ROW(18:18))),"")</f>
        <v/>
      </c>
      <c r="J23" s="1" t="str" cm="1">
        <f t="array" aca="1" ref="J23" ca="1">IFERROR(INDEX($A$1:$A$94,SMALL(IF($F$1:$F$94,ROW($A$1:$A$94)),ROW(18:18))),"")</f>
        <v/>
      </c>
      <c r="K23" s="1" t="str" cm="1">
        <f t="array" aca="1" ref="K23" ca="1">IFERROR(INDEX($A$1:$A$94,SMALL(IF($G$1:$G$94,ROW($A$1:$A$94)),ROW(18:18))),"")</f>
        <v/>
      </c>
      <c r="L23" s="1" t="str" cm="1">
        <f t="array" aca="1" ref="L23" ca="1">IFERROR(INDEX($A$1:$A$94,SMALL(IF($H$1:$H$94,ROW($A$1:$A$94)),ROW(18:18))),"")</f>
        <v/>
      </c>
      <c r="N23" s="9" t="str">
        <f t="shared" ca="1" si="6"/>
        <v/>
      </c>
      <c r="O23" s="9" t="str">
        <f t="shared" ca="1" si="7"/>
        <v/>
      </c>
      <c r="P23" s="8" t="str">
        <f t="shared" ca="1" si="8"/>
        <v/>
      </c>
      <c r="R23" s="34" t="str">
        <f t="shared" ca="1" si="0"/>
        <v/>
      </c>
      <c r="S23" s="34" t="str">
        <f t="shared" ca="1" si="1"/>
        <v/>
      </c>
      <c r="T23" s="8" t="str">
        <f t="shared" ca="1" si="9"/>
        <v/>
      </c>
      <c r="U23" s="16"/>
      <c r="V23" s="9" t="str">
        <f t="shared" ca="1" si="10"/>
        <v/>
      </c>
      <c r="W23" s="9" t="str">
        <f t="shared" ca="1" si="11"/>
        <v/>
      </c>
      <c r="X23" s="8" t="str">
        <f t="shared" ca="1" si="12"/>
        <v/>
      </c>
      <c r="Y23" s="31"/>
      <c r="Z23" s="9" t="str">
        <f t="shared" ca="1" si="13"/>
        <v/>
      </c>
      <c r="AA23" s="9" t="str">
        <f t="shared" ca="1" si="14"/>
        <v/>
      </c>
      <c r="AB23" s="8" t="str">
        <f t="shared" ca="1" si="15"/>
        <v/>
      </c>
    </row>
    <row r="24" spans="1:28" ht="45" customHeight="1" thickBot="1" x14ac:dyDescent="0.3">
      <c r="A24" s="1">
        <v>19</v>
      </c>
      <c r="B24" s="5" t="str">
        <f>IF((INDEX(Tracker!$D$5:$D$49,MATCH(Tracker!C23,Workplan!$A$6:$A$50,0)))=0,B23,INDEX(Tracker!$D$5:$D$49,MATCH(Tracker!C23,Workplan!$A$6:$A$50,0)))</f>
        <v>Lightning protection</v>
      </c>
      <c r="C24" s="6" t="str">
        <f>INDEX(Tracker!$E$5:$E$49,MATCH(Tracker!C23,Workplan!$A$6:$A$50,0))</f>
        <v xml:space="preserve">Inspection and testing </v>
      </c>
      <c r="D24" s="7" t="str">
        <f>IF(INDEX(Tracker!$L$5:$L$49,MATCH(Tracker!C23,Workplan!$A$6:$A$50,0))=0,"",INDEX(Tracker!$L$5:$L$49,MATCH(Tracker!C23,Workplan!$A$6:$A$50,0)))</f>
        <v/>
      </c>
      <c r="E24" s="7" t="b">
        <f t="shared" ca="1" si="2"/>
        <v>0</v>
      </c>
      <c r="F24" s="7" t="b">
        <f t="shared" ca="1" si="3"/>
        <v>0</v>
      </c>
      <c r="G24" s="7" t="b">
        <f t="shared" ca="1" si="4"/>
        <v>0</v>
      </c>
      <c r="H24" s="7" t="b">
        <f t="shared" ca="1" si="5"/>
        <v>0</v>
      </c>
      <c r="I24" s="1" t="str" cm="1">
        <f t="array" aca="1" ref="I24" ca="1">IFERROR(INDEX($A$1:$A$94,SMALL(IF($E$1:$E$94,ROW($A$1:$A$94)),ROW(19:19))),"")</f>
        <v/>
      </c>
      <c r="J24" s="1" t="str" cm="1">
        <f t="array" aca="1" ref="J24" ca="1">IFERROR(INDEX($A$1:$A$94,SMALL(IF($F$1:$F$94,ROW($A$1:$A$94)),ROW(19:19))),"")</f>
        <v/>
      </c>
      <c r="K24" s="1" t="str" cm="1">
        <f t="array" aca="1" ref="K24" ca="1">IFERROR(INDEX($A$1:$A$94,SMALL(IF($G$1:$G$94,ROW($A$1:$A$94)),ROW(19:19))),"")</f>
        <v/>
      </c>
      <c r="L24" s="1" t="str" cm="1">
        <f t="array" aca="1" ref="L24" ca="1">IFERROR(INDEX($A$1:$A$94,SMALL(IF($H$1:$H$94,ROW($A$1:$A$94)),ROW(19:19))),"")</f>
        <v/>
      </c>
      <c r="N24" s="9" t="str">
        <f t="shared" ca="1" si="6"/>
        <v/>
      </c>
      <c r="O24" s="9" t="str">
        <f t="shared" ca="1" si="7"/>
        <v/>
      </c>
      <c r="P24" s="8" t="str">
        <f t="shared" ca="1" si="8"/>
        <v/>
      </c>
      <c r="R24" s="34" t="str">
        <f t="shared" ca="1" si="0"/>
        <v/>
      </c>
      <c r="S24" s="34" t="str">
        <f t="shared" ca="1" si="1"/>
        <v/>
      </c>
      <c r="T24" s="8" t="str">
        <f t="shared" ca="1" si="9"/>
        <v/>
      </c>
      <c r="U24" s="16"/>
      <c r="V24" s="9" t="str">
        <f t="shared" ca="1" si="10"/>
        <v/>
      </c>
      <c r="W24" s="9" t="str">
        <f t="shared" ca="1" si="11"/>
        <v/>
      </c>
      <c r="X24" s="8" t="str">
        <f t="shared" ca="1" si="12"/>
        <v/>
      </c>
      <c r="Y24" s="31"/>
      <c r="Z24" s="9" t="str">
        <f t="shared" ca="1" si="13"/>
        <v/>
      </c>
      <c r="AA24" s="9" t="str">
        <f t="shared" ca="1" si="14"/>
        <v/>
      </c>
      <c r="AB24" s="8" t="str">
        <f t="shared" ca="1" si="15"/>
        <v/>
      </c>
    </row>
    <row r="25" spans="1:28" ht="45" customHeight="1" thickBot="1" x14ac:dyDescent="0.3">
      <c r="A25" s="1">
        <v>20</v>
      </c>
      <c r="B25" s="5" t="str">
        <f>IF((INDEX(Tracker!$D$5:$D$49,MATCH(Tracker!C24,Workplan!$A$6:$A$50,0)))=0,B24,INDEX(Tracker!$D$5:$D$49,MATCH(Tracker!C24,Workplan!$A$6:$A$50,0)))</f>
        <v>Gas installations</v>
      </c>
      <c r="C25" s="6" t="str">
        <f>INDEX(Tracker!$E$5:$E$49,MATCH(Tracker!C24,Workplan!$A$6:$A$50,0))</f>
        <v>Gas safety inspection and servicing</v>
      </c>
      <c r="D25" s="7" t="str">
        <f>IF(INDEX(Tracker!$L$5:$L$49,MATCH(Tracker!C24,Workplan!$A$6:$A$50,0))=0,"",INDEX(Tracker!$L$5:$L$49,MATCH(Tracker!C24,Workplan!$A$6:$A$50,0)))</f>
        <v/>
      </c>
      <c r="E25" s="7" t="b">
        <f t="shared" ca="1" si="2"/>
        <v>0</v>
      </c>
      <c r="F25" s="7" t="b">
        <f t="shared" ca="1" si="3"/>
        <v>0</v>
      </c>
      <c r="G25" s="7" t="b">
        <f t="shared" ca="1" si="4"/>
        <v>0</v>
      </c>
      <c r="H25" s="7" t="b">
        <f t="shared" ca="1" si="5"/>
        <v>0</v>
      </c>
      <c r="I25" s="1" t="str" cm="1">
        <f t="array" aca="1" ref="I25" ca="1">IFERROR(INDEX($A$1:$A$94,SMALL(IF($E$1:$E$94,ROW($A$1:$A$94)),ROW(20:20))),"")</f>
        <v/>
      </c>
      <c r="J25" s="1" t="str" cm="1">
        <f t="array" aca="1" ref="J25" ca="1">IFERROR(INDEX($A$1:$A$94,SMALL(IF($F$1:$F$94,ROW($A$1:$A$94)),ROW(20:20))),"")</f>
        <v/>
      </c>
      <c r="K25" s="1" t="str" cm="1">
        <f t="array" aca="1" ref="K25" ca="1">IFERROR(INDEX($A$1:$A$94,SMALL(IF($G$1:$G$94,ROW($A$1:$A$94)),ROW(20:20))),"")</f>
        <v/>
      </c>
      <c r="L25" s="1" t="str" cm="1">
        <f t="array" aca="1" ref="L25" ca="1">IFERROR(INDEX($A$1:$A$94,SMALL(IF($H$1:$H$94,ROW($A$1:$A$94)),ROW(20:20))),"")</f>
        <v/>
      </c>
      <c r="N25" s="9" t="str">
        <f t="shared" ca="1" si="6"/>
        <v/>
      </c>
      <c r="O25" s="9" t="str">
        <f t="shared" ca="1" si="7"/>
        <v/>
      </c>
      <c r="P25" s="8" t="str">
        <f t="shared" ca="1" si="8"/>
        <v/>
      </c>
      <c r="R25" s="34" t="str">
        <f t="shared" ca="1" si="0"/>
        <v/>
      </c>
      <c r="S25" s="34" t="str">
        <f t="shared" ca="1" si="1"/>
        <v/>
      </c>
      <c r="T25" s="8" t="str">
        <f t="shared" ca="1" si="9"/>
        <v/>
      </c>
      <c r="U25" s="16"/>
      <c r="V25" s="9" t="str">
        <f t="shared" ca="1" si="10"/>
        <v/>
      </c>
      <c r="W25" s="9" t="str">
        <f t="shared" ca="1" si="11"/>
        <v/>
      </c>
      <c r="X25" s="8" t="str">
        <f t="shared" ca="1" si="12"/>
        <v/>
      </c>
      <c r="Y25" s="31"/>
      <c r="Z25" s="9" t="str">
        <f t="shared" ca="1" si="13"/>
        <v/>
      </c>
      <c r="AA25" s="9" t="str">
        <f t="shared" ca="1" si="14"/>
        <v/>
      </c>
      <c r="AB25" s="8" t="str">
        <f t="shared" ca="1" si="15"/>
        <v/>
      </c>
    </row>
    <row r="26" spans="1:28" ht="45" customHeight="1" thickBot="1" x14ac:dyDescent="0.3">
      <c r="A26" s="1">
        <v>21</v>
      </c>
      <c r="B26" s="5" t="str">
        <f>IF((INDEX(Tracker!$D$5:$D$49,MATCH(Tracker!C25,Workplan!$A$6:$A$50,0)))=0,B25,INDEX(Tracker!$D$5:$D$49,MATCH(Tracker!C25,Workplan!$A$6:$A$50,0)))</f>
        <v>Oil heating</v>
      </c>
      <c r="C26" s="6" t="str">
        <f>INDEX(Tracker!$E$5:$E$49,MATCH(Tracker!C25,Workplan!$A$6:$A$50,0))</f>
        <v xml:space="preserve">Servicing </v>
      </c>
      <c r="D26" s="7" t="str">
        <f>IF(INDEX(Tracker!$L$5:$L$49,MATCH(Tracker!C25,Workplan!$A$6:$A$50,0))=0,"",INDEX(Tracker!$L$5:$L$49,MATCH(Tracker!C25,Workplan!$A$6:$A$50,0)))</f>
        <v/>
      </c>
      <c r="E26" s="7" t="b">
        <f t="shared" ca="1" si="2"/>
        <v>0</v>
      </c>
      <c r="F26" s="7" t="b">
        <f t="shared" ca="1" si="3"/>
        <v>0</v>
      </c>
      <c r="G26" s="7" t="b">
        <f t="shared" ca="1" si="4"/>
        <v>0</v>
      </c>
      <c r="H26" s="7" t="b">
        <f t="shared" ca="1" si="5"/>
        <v>0</v>
      </c>
      <c r="I26" s="1" t="str" cm="1">
        <f t="array" aca="1" ref="I26" ca="1">IFERROR(INDEX($A$1:$A$94,SMALL(IF($E$1:$E$94,ROW($A$1:$A$94)),ROW(21:21))),"")</f>
        <v/>
      </c>
      <c r="J26" s="1" t="str" cm="1">
        <f t="array" aca="1" ref="J26" ca="1">IFERROR(INDEX($A$1:$A$94,SMALL(IF($F$1:$F$94,ROW($A$1:$A$94)),ROW(21:21))),"")</f>
        <v/>
      </c>
      <c r="K26" s="1" t="str" cm="1">
        <f t="array" aca="1" ref="K26" ca="1">IFERROR(INDEX($A$1:$A$94,SMALL(IF($G$1:$G$94,ROW($A$1:$A$94)),ROW(21:21))),"")</f>
        <v/>
      </c>
      <c r="L26" s="1" t="str" cm="1">
        <f t="array" aca="1" ref="L26" ca="1">IFERROR(INDEX($A$1:$A$94,SMALL(IF($H$1:$H$94,ROW($A$1:$A$94)),ROW(21:21))),"")</f>
        <v/>
      </c>
      <c r="N26" s="9" t="str">
        <f t="shared" ca="1" si="6"/>
        <v/>
      </c>
      <c r="O26" s="9" t="str">
        <f t="shared" ca="1" si="7"/>
        <v/>
      </c>
      <c r="P26" s="8" t="str">
        <f t="shared" ca="1" si="8"/>
        <v/>
      </c>
      <c r="R26" s="34" t="str">
        <f t="shared" ca="1" si="0"/>
        <v/>
      </c>
      <c r="S26" s="34" t="str">
        <f t="shared" ca="1" si="1"/>
        <v/>
      </c>
      <c r="T26" s="8" t="str">
        <f t="shared" ca="1" si="9"/>
        <v/>
      </c>
      <c r="U26" s="16"/>
      <c r="V26" s="9" t="str">
        <f t="shared" ca="1" si="10"/>
        <v/>
      </c>
      <c r="W26" s="9" t="str">
        <f t="shared" ca="1" si="11"/>
        <v/>
      </c>
      <c r="X26" s="8" t="str">
        <f t="shared" ca="1" si="12"/>
        <v/>
      </c>
      <c r="Y26" s="31"/>
      <c r="Z26" s="9" t="str">
        <f t="shared" ca="1" si="13"/>
        <v/>
      </c>
      <c r="AA26" s="9" t="str">
        <f t="shared" ca="1" si="14"/>
        <v/>
      </c>
      <c r="AB26" s="8" t="str">
        <f t="shared" ca="1" si="15"/>
        <v/>
      </c>
    </row>
    <row r="27" spans="1:28" ht="45" customHeight="1" thickBot="1" x14ac:dyDescent="0.3">
      <c r="A27" s="1">
        <v>22</v>
      </c>
      <c r="B27" s="5" t="str">
        <f>IF((INDEX(Tracker!$D$5:$D$49,MATCH(Tracker!C26,Workplan!$A$6:$A$50,0)))=0,B26,INDEX(Tracker!$D$5:$D$49,MATCH(Tracker!C26,Workplan!$A$6:$A$50,0)))</f>
        <v>Oil heating</v>
      </c>
      <c r="C27" s="6" t="str">
        <f>INDEX(Tracker!$E$5:$E$49,MATCH(Tracker!C26,Workplan!$A$6:$A$50,0))</f>
        <v>Visual check of tanks, bunds and pipework</v>
      </c>
      <c r="D27" s="7" t="str">
        <f>IF(INDEX(Tracker!$L$5:$L$49,MATCH(Tracker!C26,Workplan!$A$6:$A$50,0))=0,"",INDEX(Tracker!$L$5:$L$49,MATCH(Tracker!C26,Workplan!$A$6:$A$50,0)))</f>
        <v/>
      </c>
      <c r="E27" s="7" t="b">
        <f t="shared" ca="1" si="2"/>
        <v>0</v>
      </c>
      <c r="F27" s="7" t="b">
        <f t="shared" ca="1" si="3"/>
        <v>0</v>
      </c>
      <c r="G27" s="7" t="b">
        <f t="shared" ca="1" si="4"/>
        <v>0</v>
      </c>
      <c r="H27" s="7" t="b">
        <f t="shared" ca="1" si="5"/>
        <v>0</v>
      </c>
      <c r="I27" s="1" t="str" cm="1">
        <f t="array" aca="1" ref="I27" ca="1">IFERROR(INDEX($A$1:$A$94,SMALL(IF($E$1:$E$94,ROW($A$1:$A$94)),ROW(22:22))),"")</f>
        <v/>
      </c>
      <c r="J27" s="1" t="str" cm="1">
        <f t="array" aca="1" ref="J27" ca="1">IFERROR(INDEX($A$1:$A$94,SMALL(IF($F$1:$F$94,ROW($A$1:$A$94)),ROW(22:22))),"")</f>
        <v/>
      </c>
      <c r="K27" s="1" t="str" cm="1">
        <f t="array" aca="1" ref="K27" ca="1">IFERROR(INDEX($A$1:$A$94,SMALL(IF($G$1:$G$94,ROW($A$1:$A$94)),ROW(22:22))),"")</f>
        <v/>
      </c>
      <c r="L27" s="1" t="str" cm="1">
        <f t="array" aca="1" ref="L27" ca="1">IFERROR(INDEX($A$1:$A$94,SMALL(IF($H$1:$H$94,ROW($A$1:$A$94)),ROW(22:22))),"")</f>
        <v/>
      </c>
      <c r="N27" s="9" t="str">
        <f t="shared" ca="1" si="6"/>
        <v/>
      </c>
      <c r="O27" s="9" t="str">
        <f t="shared" ca="1" si="7"/>
        <v/>
      </c>
      <c r="P27" s="8" t="str">
        <f t="shared" ca="1" si="8"/>
        <v/>
      </c>
      <c r="R27" s="34" t="str">
        <f t="shared" ca="1" si="0"/>
        <v/>
      </c>
      <c r="S27" s="34" t="str">
        <f t="shared" ca="1" si="1"/>
        <v/>
      </c>
      <c r="T27" s="8" t="str">
        <f t="shared" ca="1" si="9"/>
        <v/>
      </c>
      <c r="U27" s="16"/>
      <c r="V27" s="9" t="str">
        <f t="shared" ca="1" si="10"/>
        <v/>
      </c>
      <c r="W27" s="9" t="str">
        <f t="shared" ca="1" si="11"/>
        <v/>
      </c>
      <c r="X27" s="8" t="str">
        <f t="shared" ca="1" si="12"/>
        <v/>
      </c>
      <c r="Y27" s="31"/>
      <c r="Z27" s="9" t="str">
        <f t="shared" ca="1" si="13"/>
        <v/>
      </c>
      <c r="AA27" s="9" t="str">
        <f t="shared" ca="1" si="14"/>
        <v/>
      </c>
      <c r="AB27" s="8" t="str">
        <f t="shared" ca="1" si="15"/>
        <v/>
      </c>
    </row>
    <row r="28" spans="1:28" ht="45" customHeight="1" thickBot="1" x14ac:dyDescent="0.3">
      <c r="A28" s="1">
        <v>23</v>
      </c>
      <c r="B28" s="5" t="str">
        <f>IF((INDEX(Tracker!$D$5:$D$49,MATCH(Tracker!C27,Workplan!$A$6:$A$50,0)))=0,B27,INDEX(Tracker!$D$5:$D$49,MATCH(Tracker!C27,Workplan!$A$6:$A$50,0)))</f>
        <v>Oil heating</v>
      </c>
      <c r="C28" s="6" t="str">
        <f>INDEX(Tracker!$E$5:$E$49,MATCH(Tracker!C27,Workplan!$A$6:$A$50,0))</f>
        <v>Inspection for damage</v>
      </c>
      <c r="D28" s="7" t="str">
        <f>IF(INDEX(Tracker!$L$5:$L$49,MATCH(Tracker!C27,Workplan!$A$6:$A$50,0))=0,"",INDEX(Tracker!$L$5:$L$49,MATCH(Tracker!C27,Workplan!$A$6:$A$50,0)))</f>
        <v/>
      </c>
      <c r="E28" s="7" t="b">
        <f t="shared" ca="1" si="2"/>
        <v>0</v>
      </c>
      <c r="F28" s="7" t="b">
        <f t="shared" ca="1" si="3"/>
        <v>0</v>
      </c>
      <c r="G28" s="7" t="b">
        <f t="shared" ca="1" si="4"/>
        <v>0</v>
      </c>
      <c r="H28" s="7" t="b">
        <f t="shared" ca="1" si="5"/>
        <v>0</v>
      </c>
      <c r="I28" s="1" t="str" cm="1">
        <f t="array" aca="1" ref="I28" ca="1">IFERROR(INDEX($A$1:$A$94,SMALL(IF($E$1:$E$94,ROW($A$1:$A$94)),ROW(23:23))),"")</f>
        <v/>
      </c>
      <c r="J28" s="1" t="str" cm="1">
        <f t="array" aca="1" ref="J28" ca="1">IFERROR(INDEX($A$1:$A$94,SMALL(IF($F$1:$F$94,ROW($A$1:$A$94)),ROW(23:23))),"")</f>
        <v/>
      </c>
      <c r="K28" s="1" t="str" cm="1">
        <f t="array" aca="1" ref="K28" ca="1">IFERROR(INDEX($A$1:$A$94,SMALL(IF($G$1:$G$94,ROW($A$1:$A$94)),ROW(23:23))),"")</f>
        <v/>
      </c>
      <c r="L28" s="1" t="str" cm="1">
        <f t="array" aca="1" ref="L28" ca="1">IFERROR(INDEX($A$1:$A$94,SMALL(IF($H$1:$H$94,ROW($A$1:$A$94)),ROW(23:23))),"")</f>
        <v/>
      </c>
      <c r="N28" s="9" t="str">
        <f t="shared" ca="1" si="6"/>
        <v/>
      </c>
      <c r="O28" s="9" t="str">
        <f t="shared" ca="1" si="7"/>
        <v/>
      </c>
      <c r="P28" s="8" t="str">
        <f t="shared" ca="1" si="8"/>
        <v/>
      </c>
      <c r="R28" s="34" t="str">
        <f t="shared" ca="1" si="0"/>
        <v/>
      </c>
      <c r="S28" s="34" t="str">
        <f t="shared" ca="1" si="1"/>
        <v/>
      </c>
      <c r="T28" s="8" t="str">
        <f t="shared" ca="1" si="9"/>
        <v/>
      </c>
      <c r="U28" s="16"/>
      <c r="V28" s="9" t="str">
        <f t="shared" ca="1" si="10"/>
        <v/>
      </c>
      <c r="W28" s="9" t="str">
        <f t="shared" ca="1" si="11"/>
        <v/>
      </c>
      <c r="X28" s="8" t="str">
        <f t="shared" ca="1" si="12"/>
        <v/>
      </c>
      <c r="Y28" s="31"/>
      <c r="Z28" s="9" t="str">
        <f t="shared" ca="1" si="13"/>
        <v/>
      </c>
      <c r="AA28" s="9" t="str">
        <f t="shared" ca="1" si="14"/>
        <v/>
      </c>
      <c r="AB28" s="8" t="str">
        <f t="shared" ca="1" si="15"/>
        <v/>
      </c>
    </row>
    <row r="29" spans="1:28" ht="45" customHeight="1" thickBot="1" x14ac:dyDescent="0.3">
      <c r="A29" s="1">
        <v>24</v>
      </c>
      <c r="B29" s="5" t="str">
        <f>IF((INDEX(Tracker!$D$5:$D$49,MATCH(Tracker!C28,Workplan!$A$6:$A$50,0)))=0,B28,INDEX(Tracker!$D$5:$D$49,MATCH(Tracker!C28,Workplan!$A$6:$A$50,0)))</f>
        <v>Other heating equipment (biomass/groundsource/airsource/heat recovery)</v>
      </c>
      <c r="C29" s="6" t="str">
        <f>INDEX(Tracker!$E$5:$E$49,MATCH(Tracker!C28,Workplan!$A$6:$A$50,0))</f>
        <v xml:space="preserve">Servicing </v>
      </c>
      <c r="D29" s="7" t="str">
        <f>IF(INDEX(Tracker!$L$5:$L$49,MATCH(Tracker!C28,Workplan!$A$6:$A$50,0))=0,"",INDEX(Tracker!$L$5:$L$49,MATCH(Tracker!C28,Workplan!$A$6:$A$50,0)))</f>
        <v/>
      </c>
      <c r="E29" s="7" t="b">
        <f t="shared" ca="1" si="2"/>
        <v>0</v>
      </c>
      <c r="F29" s="7" t="b">
        <f t="shared" ca="1" si="3"/>
        <v>0</v>
      </c>
      <c r="G29" s="7" t="b">
        <f t="shared" ca="1" si="4"/>
        <v>0</v>
      </c>
      <c r="H29" s="7" t="b">
        <f t="shared" ca="1" si="5"/>
        <v>0</v>
      </c>
      <c r="I29" s="1" t="str" cm="1">
        <f t="array" aca="1" ref="I29" ca="1">IFERROR(INDEX($A$1:$A$94,SMALL(IF($E$1:$E$94,ROW($A$1:$A$94)),ROW(24:24))),"")</f>
        <v/>
      </c>
      <c r="J29" s="1" t="str" cm="1">
        <f t="array" aca="1" ref="J29" ca="1">IFERROR(INDEX($A$1:$A$94,SMALL(IF($F$1:$F$94,ROW($A$1:$A$94)),ROW(24:24))),"")</f>
        <v/>
      </c>
      <c r="K29" s="1" t="str" cm="1">
        <f t="array" aca="1" ref="K29" ca="1">IFERROR(INDEX($A$1:$A$94,SMALL(IF($G$1:$G$94,ROW($A$1:$A$94)),ROW(24:24))),"")</f>
        <v/>
      </c>
      <c r="L29" s="1" t="str" cm="1">
        <f t="array" aca="1" ref="L29" ca="1">IFERROR(INDEX($A$1:$A$94,SMALL(IF($H$1:$H$94,ROW($A$1:$A$94)),ROW(24:24))),"")</f>
        <v/>
      </c>
      <c r="N29" s="9" t="str">
        <f t="shared" ca="1" si="6"/>
        <v/>
      </c>
      <c r="O29" s="9" t="str">
        <f t="shared" ca="1" si="7"/>
        <v/>
      </c>
      <c r="P29" s="8" t="str">
        <f t="shared" ca="1" si="8"/>
        <v/>
      </c>
      <c r="R29" s="34" t="str">
        <f t="shared" ca="1" si="0"/>
        <v/>
      </c>
      <c r="S29" s="34" t="str">
        <f t="shared" ca="1" si="1"/>
        <v/>
      </c>
      <c r="T29" s="8" t="str">
        <f t="shared" ca="1" si="9"/>
        <v/>
      </c>
      <c r="U29" s="16"/>
      <c r="V29" s="9" t="str">
        <f t="shared" ca="1" si="10"/>
        <v/>
      </c>
      <c r="W29" s="9" t="str">
        <f t="shared" ca="1" si="11"/>
        <v/>
      </c>
      <c r="X29" s="8" t="str">
        <f t="shared" ca="1" si="12"/>
        <v/>
      </c>
      <c r="Y29" s="31"/>
      <c r="Z29" s="9" t="str">
        <f t="shared" ca="1" si="13"/>
        <v/>
      </c>
      <c r="AA29" s="9" t="str">
        <f t="shared" ca="1" si="14"/>
        <v/>
      </c>
      <c r="AB29" s="8" t="str">
        <f t="shared" ca="1" si="15"/>
        <v/>
      </c>
    </row>
    <row r="30" spans="1:28" ht="45" customHeight="1" thickBot="1" x14ac:dyDescent="0.3">
      <c r="A30" s="1">
        <v>25</v>
      </c>
      <c r="B30" s="5" t="str">
        <f>IF((INDEX(Tracker!$D$5:$D$49,MATCH(Tracker!C29,Workplan!$A$6:$A$50,0)))=0,B29,INDEX(Tracker!$D$5:$D$49,MATCH(Tracker!C29,Workplan!$A$6:$A$50,0)))</f>
        <v>Ventilation</v>
      </c>
      <c r="C30" s="6" t="str">
        <f>INDEX(Tracker!$E$5:$E$49,MATCH(Tracker!C29,Workplan!$A$6:$A$50,0))</f>
        <v>Filter and duct inspection/cleaning</v>
      </c>
      <c r="D30" s="7" t="str">
        <f>IF(INDEX(Tracker!$L$5:$L$49,MATCH(Tracker!C29,Workplan!$A$6:$A$50,0))=0,"",INDEX(Tracker!$L$5:$L$49,MATCH(Tracker!C29,Workplan!$A$6:$A$50,0)))</f>
        <v/>
      </c>
      <c r="E30" s="7" t="b">
        <f t="shared" ca="1" si="2"/>
        <v>0</v>
      </c>
      <c r="F30" s="7" t="b">
        <f t="shared" ca="1" si="3"/>
        <v>0</v>
      </c>
      <c r="G30" s="7" t="b">
        <f t="shared" ca="1" si="4"/>
        <v>0</v>
      </c>
      <c r="H30" s="7" t="b">
        <f t="shared" ca="1" si="5"/>
        <v>0</v>
      </c>
      <c r="I30" s="1" t="str" cm="1">
        <f t="array" aca="1" ref="I30" ca="1">IFERROR(INDEX($A$1:$A$94,SMALL(IF($E$1:$E$94,ROW($A$1:$A$94)),ROW(25:25))),"")</f>
        <v/>
      </c>
      <c r="J30" s="1" t="str" cm="1">
        <f t="array" aca="1" ref="J30" ca="1">IFERROR(INDEX($A$1:$A$94,SMALL(IF($F$1:$F$94,ROW($A$1:$A$94)),ROW(25:25))),"")</f>
        <v/>
      </c>
      <c r="K30" s="1" t="str" cm="1">
        <f t="array" aca="1" ref="K30" ca="1">IFERROR(INDEX($A$1:$A$94,SMALL(IF($G$1:$G$94,ROW($A$1:$A$94)),ROW(25:25))),"")</f>
        <v/>
      </c>
      <c r="L30" s="1" t="str" cm="1">
        <f t="array" aca="1" ref="L30" ca="1">IFERROR(INDEX($A$1:$A$94,SMALL(IF($H$1:$H$94,ROW($A$1:$A$94)),ROW(25:25))),"")</f>
        <v/>
      </c>
      <c r="N30" s="9" t="str">
        <f t="shared" ca="1" si="6"/>
        <v/>
      </c>
      <c r="O30" s="9" t="str">
        <f t="shared" ca="1" si="7"/>
        <v/>
      </c>
      <c r="P30" s="8" t="str">
        <f t="shared" ca="1" si="8"/>
        <v/>
      </c>
      <c r="R30" s="34" t="str">
        <f t="shared" ca="1" si="0"/>
        <v/>
      </c>
      <c r="S30" s="34" t="str">
        <f t="shared" ca="1" si="1"/>
        <v/>
      </c>
      <c r="T30" s="8" t="str">
        <f t="shared" ca="1" si="9"/>
        <v/>
      </c>
      <c r="U30" s="16"/>
      <c r="V30" s="9" t="str">
        <f t="shared" ca="1" si="10"/>
        <v/>
      </c>
      <c r="W30" s="9" t="str">
        <f t="shared" ca="1" si="11"/>
        <v/>
      </c>
      <c r="X30" s="8" t="str">
        <f t="shared" ca="1" si="12"/>
        <v/>
      </c>
      <c r="Y30" s="31"/>
      <c r="Z30" s="9" t="str">
        <f t="shared" ca="1" si="13"/>
        <v/>
      </c>
      <c r="AA30" s="9" t="str">
        <f t="shared" ca="1" si="14"/>
        <v/>
      </c>
      <c r="AB30" s="8" t="str">
        <f t="shared" ca="1" si="15"/>
        <v/>
      </c>
    </row>
    <row r="31" spans="1:28" ht="45" customHeight="1" thickBot="1" x14ac:dyDescent="0.3">
      <c r="A31" s="1">
        <v>26</v>
      </c>
      <c r="B31" s="5" t="str">
        <f>IF((INDEX(Tracker!$D$5:$D$49,MATCH(Tracker!C30,Workplan!$A$6:$A$50,0)))=0,B30,INDEX(Tracker!$D$5:$D$49,MATCH(Tracker!C30,Workplan!$A$6:$A$50,0)))</f>
        <v>Radiators and fan convectors</v>
      </c>
      <c r="C31" s="6" t="str">
        <f>INDEX(Tracker!$E$5:$E$49,MATCH(Tracker!C30,Workplan!$A$6:$A$50,0))</f>
        <v>System inspection and test</v>
      </c>
      <c r="D31" s="7" t="str">
        <f>IF(INDEX(Tracker!$L$5:$L$49,MATCH(Tracker!C30,Workplan!$A$6:$A$50,0))=0,"",INDEX(Tracker!$L$5:$L$49,MATCH(Tracker!C30,Workplan!$A$6:$A$50,0)))</f>
        <v/>
      </c>
      <c r="E31" s="7" t="b">
        <f t="shared" ca="1" si="2"/>
        <v>0</v>
      </c>
      <c r="F31" s="7" t="b">
        <f t="shared" ca="1" si="3"/>
        <v>0</v>
      </c>
      <c r="G31" s="7" t="b">
        <f t="shared" ca="1" si="4"/>
        <v>0</v>
      </c>
      <c r="H31" s="7" t="b">
        <f t="shared" ca="1" si="5"/>
        <v>0</v>
      </c>
      <c r="I31" s="1" t="str" cm="1">
        <f t="array" aca="1" ref="I31" ca="1">IFERROR(INDEX($A$1:$A$94,SMALL(IF($E$1:$E$94,ROW($A$1:$A$94)),ROW(26:26))),"")</f>
        <v/>
      </c>
      <c r="J31" s="1" t="str" cm="1">
        <f t="array" aca="1" ref="J31" ca="1">IFERROR(INDEX($A$1:$A$94,SMALL(IF($F$1:$F$94,ROW($A$1:$A$94)),ROW(26:26))),"")</f>
        <v/>
      </c>
      <c r="K31" s="1" t="str" cm="1">
        <f t="array" aca="1" ref="K31" ca="1">IFERROR(INDEX($A$1:$A$94,SMALL(IF($G$1:$G$94,ROW($A$1:$A$94)),ROW(26:26))),"")</f>
        <v/>
      </c>
      <c r="L31" s="1" t="str" cm="1">
        <f t="array" aca="1" ref="L31" ca="1">IFERROR(INDEX($A$1:$A$94,SMALL(IF($H$1:$H$94,ROW($A$1:$A$94)),ROW(26:26))),"")</f>
        <v/>
      </c>
      <c r="N31" s="9" t="str">
        <f t="shared" ca="1" si="6"/>
        <v/>
      </c>
      <c r="O31" s="9" t="str">
        <f t="shared" ca="1" si="7"/>
        <v/>
      </c>
      <c r="P31" s="8" t="str">
        <f t="shared" ca="1" si="8"/>
        <v/>
      </c>
      <c r="R31" s="34" t="str">
        <f t="shared" ca="1" si="0"/>
        <v/>
      </c>
      <c r="S31" s="34" t="str">
        <f t="shared" ca="1" si="1"/>
        <v/>
      </c>
      <c r="T31" s="8" t="str">
        <f t="shared" ca="1" si="9"/>
        <v/>
      </c>
      <c r="U31" s="16"/>
      <c r="V31" s="9" t="str">
        <f t="shared" ca="1" si="10"/>
        <v/>
      </c>
      <c r="W31" s="9" t="str">
        <f t="shared" ca="1" si="11"/>
        <v/>
      </c>
      <c r="X31" s="8" t="str">
        <f t="shared" ca="1" si="12"/>
        <v/>
      </c>
      <c r="Y31" s="31"/>
      <c r="Z31" s="9" t="str">
        <f t="shared" ca="1" si="13"/>
        <v/>
      </c>
      <c r="AA31" s="9" t="str">
        <f t="shared" ca="1" si="14"/>
        <v/>
      </c>
      <c r="AB31" s="8" t="str">
        <f t="shared" ca="1" si="15"/>
        <v/>
      </c>
    </row>
    <row r="32" spans="1:28" ht="45" customHeight="1" thickBot="1" x14ac:dyDescent="0.3">
      <c r="A32" s="1">
        <v>27</v>
      </c>
      <c r="B32" s="5" t="str">
        <f>IF((INDEX(Tracker!$D$5:$D$49,MATCH(Tracker!C31,Workplan!$A$6:$A$50,0)))=0,B31,INDEX(Tracker!$D$5:$D$49,MATCH(Tracker!C31,Workplan!$A$6:$A$50,0)))</f>
        <v>Hot water temperature</v>
      </c>
      <c r="C32" s="6" t="str">
        <f>INDEX(Tracker!$E$5:$E$49,MATCH(Tracker!C31,Workplan!$A$6:$A$50,0))</f>
        <v>Testing regime</v>
      </c>
      <c r="D32" s="7" t="str">
        <f>IF(INDEX(Tracker!$L$5:$L$49,MATCH(Tracker!C31,Workplan!$A$6:$A$50,0))=0,"",INDEX(Tracker!$L$5:$L$49,MATCH(Tracker!C31,Workplan!$A$6:$A$50,0)))</f>
        <v/>
      </c>
      <c r="E32" s="7" t="b">
        <f t="shared" ca="1" si="2"/>
        <v>0</v>
      </c>
      <c r="F32" s="7" t="b">
        <f t="shared" ca="1" si="3"/>
        <v>0</v>
      </c>
      <c r="G32" s="7" t="b">
        <f t="shared" ca="1" si="4"/>
        <v>0</v>
      </c>
      <c r="H32" s="7" t="b">
        <f t="shared" ca="1" si="5"/>
        <v>0</v>
      </c>
      <c r="I32" s="1" t="str" cm="1">
        <f t="array" aca="1" ref="I32" ca="1">IFERROR(INDEX($A$1:$A$94,SMALL(IF($E$1:$E$94,ROW($A$1:$A$94)),ROW(27:27))),"")</f>
        <v/>
      </c>
      <c r="J32" s="1" t="str" cm="1">
        <f t="array" aca="1" ref="J32" ca="1">IFERROR(INDEX($A$1:$A$94,SMALL(IF($F$1:$F$94,ROW($A$1:$A$94)),ROW(27:27))),"")</f>
        <v/>
      </c>
      <c r="K32" s="1" t="str" cm="1">
        <f t="array" aca="1" ref="K32" ca="1">IFERROR(INDEX($A$1:$A$94,SMALL(IF($G$1:$G$94,ROW($A$1:$A$94)),ROW(27:27))),"")</f>
        <v/>
      </c>
      <c r="L32" s="1" t="str" cm="1">
        <f t="array" aca="1" ref="L32" ca="1">IFERROR(INDEX($A$1:$A$94,SMALL(IF($H$1:$H$94,ROW($A$1:$A$94)),ROW(27:27))),"")</f>
        <v/>
      </c>
      <c r="N32" s="9" t="str">
        <f t="shared" ca="1" si="6"/>
        <v/>
      </c>
      <c r="O32" s="9" t="str">
        <f t="shared" ca="1" si="7"/>
        <v/>
      </c>
      <c r="P32" s="8" t="str">
        <f t="shared" ca="1" si="8"/>
        <v/>
      </c>
      <c r="R32" s="34" t="str">
        <f t="shared" ca="1" si="0"/>
        <v/>
      </c>
      <c r="S32" s="34" t="str">
        <f t="shared" ca="1" si="1"/>
        <v/>
      </c>
      <c r="T32" s="8" t="str">
        <f t="shared" ca="1" si="9"/>
        <v/>
      </c>
      <c r="U32" s="16"/>
      <c r="V32" s="9" t="str">
        <f t="shared" ca="1" si="10"/>
        <v/>
      </c>
      <c r="W32" s="9" t="str">
        <f t="shared" ca="1" si="11"/>
        <v/>
      </c>
      <c r="X32" s="8" t="str">
        <f t="shared" ca="1" si="12"/>
        <v/>
      </c>
      <c r="Y32" s="31"/>
      <c r="Z32" s="9" t="str">
        <f t="shared" ca="1" si="13"/>
        <v/>
      </c>
      <c r="AA32" s="9" t="str">
        <f t="shared" ca="1" si="14"/>
        <v/>
      </c>
      <c r="AB32" s="8" t="str">
        <f t="shared" ca="1" si="15"/>
        <v/>
      </c>
    </row>
    <row r="33" spans="1:28" ht="45" customHeight="1" thickBot="1" x14ac:dyDescent="0.3">
      <c r="A33" s="1">
        <v>28</v>
      </c>
      <c r="B33" s="5" t="str">
        <f>IF((INDEX(Tracker!$D$5:$D$49,MATCH(Tracker!C32,Workplan!$A$6:$A$50,0)))=0,B32,INDEX(Tracker!$D$5:$D$49,MATCH(Tracker!C32,Workplan!$A$6:$A$50,0)))</f>
        <v>Local exhaust ventilation</v>
      </c>
      <c r="C33" s="6" t="str">
        <f>INDEX(Tracker!$E$5:$E$49,MATCH(Tracker!C32,Workplan!$A$6:$A$50,0))</f>
        <v xml:space="preserve">Inspection and testing </v>
      </c>
      <c r="D33" s="7" t="str">
        <f>IF(INDEX(Tracker!$L$5:$L$49,MATCH(Tracker!C32,Workplan!$A$6:$A$50,0))=0,"",INDEX(Tracker!$L$5:$L$49,MATCH(Tracker!C32,Workplan!$A$6:$A$50,0)))</f>
        <v/>
      </c>
      <c r="E33" s="7" t="b">
        <f t="shared" ca="1" si="2"/>
        <v>0</v>
      </c>
      <c r="F33" s="7" t="b">
        <f t="shared" ca="1" si="3"/>
        <v>0</v>
      </c>
      <c r="G33" s="7" t="b">
        <f t="shared" ca="1" si="4"/>
        <v>0</v>
      </c>
      <c r="H33" s="7" t="b">
        <f t="shared" ca="1" si="5"/>
        <v>0</v>
      </c>
      <c r="I33" s="1" t="str" cm="1">
        <f t="array" aca="1" ref="I33" ca="1">IFERROR(INDEX($A$1:$A$94,SMALL(IF($E$1:$E$94,ROW($A$1:$A$94)),ROW(28:28))),"")</f>
        <v/>
      </c>
      <c r="J33" s="1" t="str" cm="1">
        <f t="array" aca="1" ref="J33" ca="1">IFERROR(INDEX($A$1:$A$94,SMALL(IF($F$1:$F$94,ROW($A$1:$A$94)),ROW(28:28))),"")</f>
        <v/>
      </c>
      <c r="K33" s="1" t="str" cm="1">
        <f t="array" aca="1" ref="K33" ca="1">IFERROR(INDEX($A$1:$A$94,SMALL(IF($G$1:$G$94,ROW($A$1:$A$94)),ROW(28:28))),"")</f>
        <v/>
      </c>
      <c r="L33" s="1" t="str" cm="1">
        <f t="array" aca="1" ref="L33" ca="1">IFERROR(INDEX($A$1:$A$94,SMALL(IF($H$1:$H$94,ROW($A$1:$A$94)),ROW(28:28))),"")</f>
        <v/>
      </c>
      <c r="N33" s="9" t="str">
        <f t="shared" ca="1" si="6"/>
        <v/>
      </c>
      <c r="O33" s="9" t="str">
        <f t="shared" ca="1" si="7"/>
        <v/>
      </c>
      <c r="P33" s="8" t="str">
        <f t="shared" ca="1" si="8"/>
        <v/>
      </c>
      <c r="R33" s="34" t="str">
        <f t="shared" ca="1" si="0"/>
        <v/>
      </c>
      <c r="S33" s="34" t="str">
        <f t="shared" ca="1" si="1"/>
        <v/>
      </c>
      <c r="T33" s="8" t="str">
        <f t="shared" ca="1" si="9"/>
        <v/>
      </c>
      <c r="U33" s="16"/>
      <c r="V33" s="9" t="str">
        <f t="shared" ca="1" si="10"/>
        <v/>
      </c>
      <c r="W33" s="9" t="str">
        <f t="shared" ca="1" si="11"/>
        <v/>
      </c>
      <c r="X33" s="8" t="str">
        <f t="shared" ca="1" si="12"/>
        <v/>
      </c>
      <c r="Y33" s="31"/>
      <c r="Z33" s="9" t="str">
        <f t="shared" ca="1" si="13"/>
        <v/>
      </c>
      <c r="AA33" s="9" t="str">
        <f t="shared" ca="1" si="14"/>
        <v/>
      </c>
      <c r="AB33" s="8" t="str">
        <f t="shared" ca="1" si="15"/>
        <v/>
      </c>
    </row>
    <row r="34" spans="1:28" ht="45" customHeight="1" thickBot="1" x14ac:dyDescent="0.3">
      <c r="A34" s="1">
        <v>29</v>
      </c>
      <c r="B34" s="5" t="str">
        <f>IF((INDEX(Tracker!$D$5:$D$49,MATCH(Tracker!C33,Workplan!$A$6:$A$50,0)))=0,B33,INDEX(Tracker!$D$5:$D$49,MATCH(Tracker!C33,Workplan!$A$6:$A$50,0)))</f>
        <v>Legionella</v>
      </c>
      <c r="C34" s="6" t="str">
        <f>INDEX(Tracker!$E$5:$E$49,MATCH(Tracker!C33,Workplan!$A$6:$A$50,0))</f>
        <v>Testing, cleaning and risk assessment</v>
      </c>
      <c r="D34" s="7" t="str">
        <f>IF(INDEX(Tracker!$L$5:$L$49,MATCH(Tracker!C33,Workplan!$A$6:$A$50,0))=0,"",INDEX(Tracker!$L$5:$L$49,MATCH(Tracker!C33,Workplan!$A$6:$A$50,0)))</f>
        <v/>
      </c>
      <c r="E34" s="7" t="b">
        <f t="shared" ca="1" si="2"/>
        <v>0</v>
      </c>
      <c r="F34" s="7" t="b">
        <f t="shared" ca="1" si="3"/>
        <v>0</v>
      </c>
      <c r="G34" s="7" t="b">
        <f t="shared" ca="1" si="4"/>
        <v>0</v>
      </c>
      <c r="H34" s="7" t="b">
        <f t="shared" ca="1" si="5"/>
        <v>0</v>
      </c>
      <c r="I34" s="1" t="str" cm="1">
        <f t="array" aca="1" ref="I34" ca="1">IFERROR(INDEX($A$1:$A$94,SMALL(IF($E$1:$E$94,ROW($A$1:$A$94)),ROW(29:29))),"")</f>
        <v/>
      </c>
      <c r="J34" s="1" t="str" cm="1">
        <f t="array" aca="1" ref="J34" ca="1">IFERROR(INDEX($A$1:$A$94,SMALL(IF($F$1:$F$94,ROW($A$1:$A$94)),ROW(29:29))),"")</f>
        <v/>
      </c>
      <c r="K34" s="1" t="str" cm="1">
        <f t="array" aca="1" ref="K34" ca="1">IFERROR(INDEX($A$1:$A$94,SMALL(IF($G$1:$G$94,ROW($A$1:$A$94)),ROW(29:29))),"")</f>
        <v/>
      </c>
      <c r="L34" s="1" t="str" cm="1">
        <f t="array" aca="1" ref="L34" ca="1">IFERROR(INDEX($A$1:$A$94,SMALL(IF($H$1:$H$94,ROW($A$1:$A$94)),ROW(29:29))),"")</f>
        <v/>
      </c>
      <c r="N34" s="9" t="str">
        <f t="shared" ca="1" si="6"/>
        <v/>
      </c>
      <c r="O34" s="9" t="str">
        <f t="shared" ca="1" si="7"/>
        <v/>
      </c>
      <c r="P34" s="8" t="str">
        <f t="shared" ca="1" si="8"/>
        <v/>
      </c>
      <c r="R34" s="34" t="str">
        <f t="shared" ca="1" si="0"/>
        <v/>
      </c>
      <c r="S34" s="34" t="str">
        <f t="shared" ca="1" si="1"/>
        <v/>
      </c>
      <c r="T34" s="8" t="str">
        <f t="shared" ca="1" si="9"/>
        <v/>
      </c>
      <c r="U34" s="16"/>
      <c r="V34" s="9" t="str">
        <f t="shared" ca="1" si="10"/>
        <v/>
      </c>
      <c r="W34" s="9" t="str">
        <f t="shared" ca="1" si="11"/>
        <v/>
      </c>
      <c r="X34" s="8" t="str">
        <f t="shared" ca="1" si="12"/>
        <v/>
      </c>
      <c r="Y34" s="31"/>
      <c r="Z34" s="9" t="str">
        <f t="shared" ca="1" si="13"/>
        <v/>
      </c>
      <c r="AA34" s="9" t="str">
        <f t="shared" ca="1" si="14"/>
        <v/>
      </c>
      <c r="AB34" s="8" t="str">
        <f t="shared" ca="1" si="15"/>
        <v/>
      </c>
    </row>
    <row r="35" spans="1:28" ht="45" customHeight="1" thickBot="1" x14ac:dyDescent="0.3">
      <c r="A35" s="1">
        <v>30</v>
      </c>
      <c r="B35" s="5" t="str">
        <f>IF((INDEX(Tracker!$D$5:$D$49,MATCH(Tracker!C34,Workplan!$A$6:$A$50,0)))=0,B34,INDEX(Tracker!$D$5:$D$49,MATCH(Tracker!C34,Workplan!$A$6:$A$50,0)))</f>
        <v>Air conditioning</v>
      </c>
      <c r="C35" s="6" t="str">
        <f>INDEX(Tracker!$E$5:$E$49,MATCH(Tracker!C34,Workplan!$A$6:$A$50,0))</f>
        <v>Checks and maintenance</v>
      </c>
      <c r="D35" s="7" t="str">
        <f>IF(INDEX(Tracker!$L$5:$L$49,MATCH(Tracker!C34,Workplan!$A$6:$A$50,0))=0,"",INDEX(Tracker!$L$5:$L$49,MATCH(Tracker!C34,Workplan!$A$6:$A$50,0)))</f>
        <v/>
      </c>
      <c r="E35" s="7" t="b">
        <f t="shared" ca="1" si="2"/>
        <v>0</v>
      </c>
      <c r="F35" s="7" t="b">
        <f t="shared" ca="1" si="3"/>
        <v>0</v>
      </c>
      <c r="G35" s="7" t="b">
        <f t="shared" ca="1" si="4"/>
        <v>0</v>
      </c>
      <c r="H35" s="7" t="b">
        <f t="shared" ca="1" si="5"/>
        <v>0</v>
      </c>
      <c r="I35" s="1" t="str" cm="1">
        <f t="array" aca="1" ref="I35" ca="1">IFERROR(INDEX($A$1:$A$94,SMALL(IF($E$1:$E$94,ROW($A$1:$A$94)),ROW(30:30))),"")</f>
        <v/>
      </c>
      <c r="J35" s="1" t="str" cm="1">
        <f t="array" aca="1" ref="J35" ca="1">IFERROR(INDEX($A$1:$A$94,SMALL(IF($F$1:$F$94,ROW($A$1:$A$94)),ROW(30:30))),"")</f>
        <v/>
      </c>
      <c r="K35" s="1" t="str" cm="1">
        <f t="array" aca="1" ref="K35" ca="1">IFERROR(INDEX($A$1:$A$94,SMALL(IF($G$1:$G$94,ROW($A$1:$A$94)),ROW(30:30))),"")</f>
        <v/>
      </c>
      <c r="L35" s="1" t="str" cm="1">
        <f t="array" aca="1" ref="L35" ca="1">IFERROR(INDEX($A$1:$A$94,SMALL(IF($H$1:$H$94,ROW($A$1:$A$94)),ROW(30:30))),"")</f>
        <v/>
      </c>
      <c r="N35" s="9" t="str">
        <f t="shared" ca="1" si="6"/>
        <v/>
      </c>
      <c r="O35" s="9" t="str">
        <f t="shared" ca="1" si="7"/>
        <v/>
      </c>
      <c r="P35" s="8" t="str">
        <f t="shared" ca="1" si="8"/>
        <v/>
      </c>
      <c r="R35" s="34" t="str">
        <f t="shared" ca="1" si="0"/>
        <v/>
      </c>
      <c r="S35" s="34" t="str">
        <f t="shared" ca="1" si="1"/>
        <v/>
      </c>
      <c r="T35" s="8" t="str">
        <f t="shared" ca="1" si="9"/>
        <v/>
      </c>
      <c r="U35" s="16"/>
      <c r="V35" s="9" t="str">
        <f t="shared" ca="1" si="10"/>
        <v/>
      </c>
      <c r="W35" s="9" t="str">
        <f t="shared" ca="1" si="11"/>
        <v/>
      </c>
      <c r="X35" s="8" t="str">
        <f t="shared" ca="1" si="12"/>
        <v/>
      </c>
      <c r="Y35" s="31"/>
      <c r="Z35" s="9" t="str">
        <f t="shared" ca="1" si="13"/>
        <v/>
      </c>
      <c r="AA35" s="9" t="str">
        <f t="shared" ca="1" si="14"/>
        <v/>
      </c>
      <c r="AB35" s="8" t="str">
        <f t="shared" ca="1" si="15"/>
        <v/>
      </c>
    </row>
    <row r="36" spans="1:28" ht="45" customHeight="1" thickBot="1" x14ac:dyDescent="0.3">
      <c r="A36" s="1">
        <v>31</v>
      </c>
      <c r="B36" s="5" t="str">
        <f>IF((INDEX(Tracker!$D$5:$D$49,MATCH(Tracker!C35,Workplan!$A$6:$A$50,0)))=0,B35,INDEX(Tracker!$D$5:$D$49,MATCH(Tracker!C35,Workplan!$A$6:$A$50,0)))</f>
        <v>Portable appliance testing</v>
      </c>
      <c r="C36" s="6" t="str">
        <f>INDEX(Tracker!$E$5:$E$49,MATCH(Tracker!C35,Workplan!$A$6:$A$50,0))</f>
        <v>Equipment test</v>
      </c>
      <c r="D36" s="7" t="str">
        <f>IF(INDEX(Tracker!$L$5:$L$49,MATCH(Tracker!C35,Workplan!$A$6:$A$50,0))=0,"",INDEX(Tracker!$L$5:$L$49,MATCH(Tracker!C35,Workplan!$A$6:$A$50,0)))</f>
        <v/>
      </c>
      <c r="E36" s="7" t="b">
        <f t="shared" ca="1" si="2"/>
        <v>0</v>
      </c>
      <c r="F36" s="7" t="b">
        <f t="shared" ca="1" si="3"/>
        <v>0</v>
      </c>
      <c r="G36" s="7" t="b">
        <f t="shared" ca="1" si="4"/>
        <v>0</v>
      </c>
      <c r="H36" s="7" t="b">
        <f t="shared" ca="1" si="5"/>
        <v>0</v>
      </c>
      <c r="I36" s="1" t="str" cm="1">
        <f t="array" aca="1" ref="I36" ca="1">IFERROR(INDEX($A$1:$A$94,SMALL(IF($E$1:$E$94,ROW($A$1:$A$94)),ROW(31:31))),"")</f>
        <v/>
      </c>
      <c r="J36" s="1" t="str" cm="1">
        <f t="array" aca="1" ref="J36" ca="1">IFERROR(INDEX($A$1:$A$94,SMALL(IF($F$1:$F$94,ROW($A$1:$A$94)),ROW(31:31))),"")</f>
        <v/>
      </c>
      <c r="K36" s="1" t="str" cm="1">
        <f t="array" aca="1" ref="K36" ca="1">IFERROR(INDEX($A$1:$A$94,SMALL(IF($G$1:$G$94,ROW($A$1:$A$94)),ROW(31:31))),"")</f>
        <v/>
      </c>
      <c r="L36" s="1" t="str" cm="1">
        <f t="array" aca="1" ref="L36" ca="1">IFERROR(INDEX($A$1:$A$94,SMALL(IF($H$1:$H$94,ROW($A$1:$A$94)),ROW(31:31))),"")</f>
        <v/>
      </c>
      <c r="N36" s="9" t="str">
        <f t="shared" ca="1" si="6"/>
        <v/>
      </c>
      <c r="O36" s="9" t="str">
        <f t="shared" ca="1" si="7"/>
        <v/>
      </c>
      <c r="P36" s="8" t="str">
        <f t="shared" ca="1" si="8"/>
        <v/>
      </c>
      <c r="R36" s="34" t="str">
        <f t="shared" ca="1" si="0"/>
        <v/>
      </c>
      <c r="S36" s="34" t="str">
        <f t="shared" ca="1" si="1"/>
        <v/>
      </c>
      <c r="T36" s="8" t="str">
        <f t="shared" ca="1" si="9"/>
        <v/>
      </c>
      <c r="U36" s="16"/>
      <c r="V36" s="9" t="str">
        <f t="shared" ca="1" si="10"/>
        <v/>
      </c>
      <c r="W36" s="9" t="str">
        <f t="shared" ca="1" si="11"/>
        <v/>
      </c>
      <c r="X36" s="8" t="str">
        <f t="shared" ca="1" si="12"/>
        <v/>
      </c>
      <c r="Y36" s="31"/>
      <c r="Z36" s="9" t="str">
        <f t="shared" ca="1" si="13"/>
        <v/>
      </c>
      <c r="AA36" s="9" t="str">
        <f t="shared" ca="1" si="14"/>
        <v/>
      </c>
      <c r="AB36" s="8" t="str">
        <f t="shared" ca="1" si="15"/>
        <v/>
      </c>
    </row>
    <row r="37" spans="1:28" ht="45" customHeight="1" thickBot="1" x14ac:dyDescent="0.3">
      <c r="A37" s="1">
        <v>32</v>
      </c>
      <c r="B37" s="5" t="str">
        <f>IF((INDEX(Tracker!$D$5:$D$49,MATCH(Tracker!C36,Workplan!$A$6:$A$50,0)))=0,B36,INDEX(Tracker!$D$5:$D$49,MATCH(Tracker!C36,Workplan!$A$6:$A$50,0)))</f>
        <v>Fixed electrical supply/installation</v>
      </c>
      <c r="C37" s="6" t="str">
        <f>INDEX(Tracker!$E$5:$E$49,MATCH(Tracker!C36,Workplan!$A$6:$A$50,0))</f>
        <v>Inspection and test</v>
      </c>
      <c r="D37" s="7" t="str">
        <f>IF(INDEX(Tracker!$L$5:$L$49,MATCH(Tracker!C36,Workplan!$A$6:$A$50,0))=0,"",INDEX(Tracker!$L$5:$L$49,MATCH(Tracker!C36,Workplan!$A$6:$A$50,0)))</f>
        <v/>
      </c>
      <c r="E37" s="7" t="b">
        <f t="shared" ca="1" si="2"/>
        <v>0</v>
      </c>
      <c r="F37" s="7" t="b">
        <f t="shared" ca="1" si="3"/>
        <v>0</v>
      </c>
      <c r="G37" s="7" t="b">
        <f t="shared" ca="1" si="4"/>
        <v>0</v>
      </c>
      <c r="H37" s="7" t="b">
        <f t="shared" ca="1" si="5"/>
        <v>0</v>
      </c>
      <c r="I37" s="1" t="str" cm="1">
        <f t="array" aca="1" ref="I37" ca="1">IFERROR(INDEX($A$1:$A$94,SMALL(IF($E$1:$E$94,ROW($A$1:$A$94)),ROW(32:32))),"")</f>
        <v/>
      </c>
      <c r="J37" s="1" t="str" cm="1">
        <f t="array" aca="1" ref="J37" ca="1">IFERROR(INDEX($A$1:$A$94,SMALL(IF($F$1:$F$94,ROW($A$1:$A$94)),ROW(32:32))),"")</f>
        <v/>
      </c>
      <c r="K37" s="1" t="str" cm="1">
        <f t="array" aca="1" ref="K37" ca="1">IFERROR(INDEX($A$1:$A$94,SMALL(IF($G$1:$G$94,ROW($A$1:$A$94)),ROW(32:32))),"")</f>
        <v/>
      </c>
      <c r="L37" s="1" t="str" cm="1">
        <f t="array" aca="1" ref="L37" ca="1">IFERROR(INDEX($A$1:$A$94,SMALL(IF($H$1:$H$94,ROW($A$1:$A$94)),ROW(32:32))),"")</f>
        <v/>
      </c>
      <c r="N37" s="9" t="str">
        <f t="shared" ca="1" si="6"/>
        <v/>
      </c>
      <c r="O37" s="9" t="str">
        <f t="shared" ca="1" si="7"/>
        <v/>
      </c>
      <c r="P37" s="8" t="str">
        <f t="shared" ca="1" si="8"/>
        <v/>
      </c>
      <c r="R37" s="34" t="str">
        <f t="shared" ca="1" si="0"/>
        <v/>
      </c>
      <c r="S37" s="34" t="str">
        <f t="shared" ca="1" si="1"/>
        <v/>
      </c>
      <c r="T37" s="8" t="str">
        <f t="shared" ca="1" si="9"/>
        <v/>
      </c>
      <c r="U37" s="16"/>
      <c r="V37" s="9" t="str">
        <f t="shared" ca="1" si="10"/>
        <v/>
      </c>
      <c r="W37" s="9" t="str">
        <f t="shared" ca="1" si="11"/>
        <v/>
      </c>
      <c r="X37" s="8" t="str">
        <f t="shared" ca="1" si="12"/>
        <v/>
      </c>
      <c r="Y37" s="31"/>
      <c r="Z37" s="9" t="str">
        <f t="shared" ca="1" si="13"/>
        <v/>
      </c>
      <c r="AA37" s="9" t="str">
        <f t="shared" ca="1" si="14"/>
        <v/>
      </c>
      <c r="AB37" s="8" t="str">
        <f t="shared" ca="1" si="15"/>
        <v/>
      </c>
    </row>
    <row r="38" spans="1:28" ht="45" customHeight="1" thickBot="1" x14ac:dyDescent="0.3">
      <c r="A38" s="1">
        <v>33</v>
      </c>
      <c r="B38" s="5" t="str">
        <f>IF((INDEX(Tracker!$D$5:$D$49,MATCH(Tracker!C37,Workplan!$A$6:$A$50,0)))=0,B37,INDEX(Tracker!$D$5:$D$49,MATCH(Tracker!C37,Workplan!$A$6:$A$50,0)))</f>
        <v>Lighting</v>
      </c>
      <c r="C38" s="6" t="str">
        <f>INDEX(Tracker!$E$5:$E$49,MATCH(Tracker!C37,Workplan!$A$6:$A$50,0))</f>
        <v>Operational test</v>
      </c>
      <c r="D38" s="7" t="str">
        <f>IF(INDEX(Tracker!$L$5:$L$49,MATCH(Tracker!C37,Workplan!$A$6:$A$50,0))=0,"",INDEX(Tracker!$L$5:$L$49,MATCH(Tracker!C37,Workplan!$A$6:$A$50,0)))</f>
        <v/>
      </c>
      <c r="E38" s="7" t="b">
        <f t="shared" ca="1" si="2"/>
        <v>0</v>
      </c>
      <c r="F38" s="7" t="b">
        <f t="shared" ca="1" si="3"/>
        <v>0</v>
      </c>
      <c r="G38" s="7" t="b">
        <f t="shared" ca="1" si="4"/>
        <v>0</v>
      </c>
      <c r="H38" s="7" t="b">
        <f t="shared" ca="1" si="5"/>
        <v>0</v>
      </c>
      <c r="I38" s="1" t="str" cm="1">
        <f t="array" aca="1" ref="I38" ca="1">IFERROR(INDEX($A$1:$A$94,SMALL(IF($E$1:$E$94,ROW($A$1:$A$94)),ROW(33:33))),"")</f>
        <v/>
      </c>
      <c r="J38" s="1" t="str" cm="1">
        <f t="array" aca="1" ref="J38" ca="1">IFERROR(INDEX($A$1:$A$94,SMALL(IF($F$1:$F$94,ROW($A$1:$A$94)),ROW(33:33))),"")</f>
        <v/>
      </c>
      <c r="K38" s="1" t="str" cm="1">
        <f t="array" aca="1" ref="K38" ca="1">IFERROR(INDEX($A$1:$A$94,SMALL(IF($G$1:$G$94,ROW($A$1:$A$94)),ROW(33:33))),"")</f>
        <v/>
      </c>
      <c r="L38" s="1" t="str" cm="1">
        <f t="array" aca="1" ref="L38" ca="1">IFERROR(INDEX($A$1:$A$94,SMALL(IF($H$1:$H$94,ROW($A$1:$A$94)),ROW(33:33))),"")</f>
        <v/>
      </c>
      <c r="N38" s="9" t="str">
        <f t="shared" ca="1" si="6"/>
        <v/>
      </c>
      <c r="O38" s="9" t="str">
        <f t="shared" ca="1" si="7"/>
        <v/>
      </c>
      <c r="P38" s="8" t="str">
        <f t="shared" ca="1" si="8"/>
        <v/>
      </c>
      <c r="R38" s="34" t="str">
        <f t="shared" ca="1" si="0"/>
        <v/>
      </c>
      <c r="S38" s="34" t="str">
        <f t="shared" ca="1" si="1"/>
        <v/>
      </c>
      <c r="T38" s="8" t="str">
        <f t="shared" ca="1" si="9"/>
        <v/>
      </c>
      <c r="U38" s="16"/>
      <c r="V38" s="9" t="str">
        <f t="shared" ca="1" si="10"/>
        <v/>
      </c>
      <c r="W38" s="9" t="str">
        <f t="shared" ca="1" si="11"/>
        <v/>
      </c>
      <c r="X38" s="8" t="str">
        <f t="shared" ca="1" si="12"/>
        <v/>
      </c>
      <c r="Y38" s="31"/>
      <c r="Z38" s="9" t="str">
        <f t="shared" ca="1" si="13"/>
        <v/>
      </c>
      <c r="AA38" s="9" t="str">
        <f t="shared" ca="1" si="14"/>
        <v/>
      </c>
      <c r="AB38" s="8" t="str">
        <f t="shared" ca="1" si="15"/>
        <v/>
      </c>
    </row>
    <row r="39" spans="1:28" ht="45" customHeight="1" thickBot="1" x14ac:dyDescent="0.3">
      <c r="A39" s="1">
        <v>34</v>
      </c>
      <c r="B39" s="5" t="str">
        <f>IF((INDEX(Tracker!$D$5:$D$49,MATCH(Tracker!C38,Workplan!$A$6:$A$50,0)))=0,B38,INDEX(Tracker!$D$5:$D$49,MATCH(Tracker!C38,Workplan!$A$6:$A$50,0)))</f>
        <v>Perimeter security</v>
      </c>
      <c r="C39" s="6" t="str">
        <f>INDEX(Tracker!$E$5:$E$49,MATCH(Tracker!C38,Workplan!$A$6:$A$50,0))</f>
        <v>Perimeter inspection</v>
      </c>
      <c r="D39" s="7" t="str">
        <f>IF(INDEX(Tracker!$L$5:$L$49,MATCH(Tracker!C38,Workplan!$A$6:$A$50,0))=0,"",INDEX(Tracker!$L$5:$L$49,MATCH(Tracker!C38,Workplan!$A$6:$A$50,0)))</f>
        <v/>
      </c>
      <c r="E39" s="7" t="b">
        <f t="shared" ca="1" si="2"/>
        <v>0</v>
      </c>
      <c r="F39" s="7" t="b">
        <f t="shared" ca="1" si="3"/>
        <v>0</v>
      </c>
      <c r="G39" s="7" t="b">
        <f t="shared" ca="1" si="4"/>
        <v>0</v>
      </c>
      <c r="H39" s="7" t="b">
        <f t="shared" ca="1" si="5"/>
        <v>0</v>
      </c>
      <c r="I39" s="1" t="str" cm="1">
        <f t="array" aca="1" ref="I39" ca="1">IFERROR(INDEX($A$1:$A$94,SMALL(IF($E$1:$E$94,ROW($A$1:$A$94)),ROW(34:34))),"")</f>
        <v/>
      </c>
      <c r="J39" s="1" t="str" cm="1">
        <f t="array" aca="1" ref="J39" ca="1">IFERROR(INDEX($A$1:$A$94,SMALL(IF($F$1:$F$94,ROW($A$1:$A$94)),ROW(34:34))),"")</f>
        <v/>
      </c>
      <c r="K39" s="1" t="str" cm="1">
        <f t="array" aca="1" ref="K39" ca="1">IFERROR(INDEX($A$1:$A$94,SMALL(IF($G$1:$G$94,ROW($A$1:$A$94)),ROW(34:34))),"")</f>
        <v/>
      </c>
      <c r="L39" s="1" t="str" cm="1">
        <f t="array" aca="1" ref="L39" ca="1">IFERROR(INDEX($A$1:$A$94,SMALL(IF($H$1:$H$94,ROW($A$1:$A$94)),ROW(34:34))),"")</f>
        <v/>
      </c>
      <c r="N39" s="9" t="str">
        <f t="shared" ca="1" si="6"/>
        <v/>
      </c>
      <c r="O39" s="9" t="str">
        <f t="shared" ca="1" si="7"/>
        <v/>
      </c>
      <c r="P39" s="8" t="str">
        <f t="shared" ca="1" si="8"/>
        <v/>
      </c>
      <c r="R39" s="34" t="str">
        <f t="shared" ca="1" si="0"/>
        <v/>
      </c>
      <c r="S39" s="34" t="str">
        <f t="shared" ca="1" si="1"/>
        <v/>
      </c>
      <c r="T39" s="8" t="str">
        <f t="shared" ca="1" si="9"/>
        <v/>
      </c>
      <c r="U39" s="16"/>
      <c r="V39" s="9" t="str">
        <f t="shared" ca="1" si="10"/>
        <v/>
      </c>
      <c r="W39" s="9" t="str">
        <f t="shared" ca="1" si="11"/>
        <v/>
      </c>
      <c r="X39" s="8" t="str">
        <f t="shared" ca="1" si="12"/>
        <v/>
      </c>
      <c r="Y39" s="31"/>
      <c r="Z39" s="9" t="str">
        <f t="shared" ca="1" si="13"/>
        <v/>
      </c>
      <c r="AA39" s="9" t="str">
        <f t="shared" ca="1" si="14"/>
        <v/>
      </c>
      <c r="AB39" s="8" t="str">
        <f t="shared" ca="1" si="15"/>
        <v/>
      </c>
    </row>
    <row r="40" spans="1:28" ht="45" customHeight="1" thickBot="1" x14ac:dyDescent="0.3">
      <c r="A40" s="1">
        <v>35</v>
      </c>
      <c r="B40" s="5" t="str">
        <f>IF((INDEX(Tracker!$D$5:$D$49,MATCH(Tracker!C39,Workplan!$A$6:$A$50,0)))=0,B39,INDEX(Tracker!$D$5:$D$49,MATCH(Tracker!C39,Workplan!$A$6:$A$50,0)))</f>
        <v>Access routes, gates, roadways and parking</v>
      </c>
      <c r="C40" s="6" t="str">
        <f>INDEX(Tracker!$E$5:$E$49,MATCH(Tracker!C39,Workplan!$A$6:$A$50,0))</f>
        <v>Review and inspection</v>
      </c>
      <c r="D40" s="7" t="str">
        <f>IF(INDEX(Tracker!$L$5:$L$49,MATCH(Tracker!C39,Workplan!$A$6:$A$50,0))=0,"",INDEX(Tracker!$L$5:$L$49,MATCH(Tracker!C39,Workplan!$A$6:$A$50,0)))</f>
        <v/>
      </c>
      <c r="E40" s="7" t="b">
        <f t="shared" ca="1" si="2"/>
        <v>0</v>
      </c>
      <c r="F40" s="7" t="b">
        <f t="shared" ca="1" si="3"/>
        <v>0</v>
      </c>
      <c r="G40" s="7" t="b">
        <f t="shared" ca="1" si="4"/>
        <v>0</v>
      </c>
      <c r="H40" s="7" t="b">
        <f t="shared" ca="1" si="5"/>
        <v>0</v>
      </c>
      <c r="I40" s="1" t="str" cm="1">
        <f t="array" aca="1" ref="I40" ca="1">IFERROR(INDEX($A$1:$A$94,SMALL(IF($E$1:$E$94,ROW($A$1:$A$94)),ROW(35:35))),"")</f>
        <v/>
      </c>
      <c r="J40" s="1" t="str" cm="1">
        <f t="array" aca="1" ref="J40" ca="1">IFERROR(INDEX($A$1:$A$94,SMALL(IF($F$1:$F$94,ROW($A$1:$A$94)),ROW(35:35))),"")</f>
        <v/>
      </c>
      <c r="K40" s="1" t="str" cm="1">
        <f t="array" aca="1" ref="K40" ca="1">IFERROR(INDEX($A$1:$A$94,SMALL(IF($G$1:$G$94,ROW($A$1:$A$94)),ROW(35:35))),"")</f>
        <v/>
      </c>
      <c r="L40" s="1" t="str" cm="1">
        <f t="array" aca="1" ref="L40" ca="1">IFERROR(INDEX($A$1:$A$94,SMALL(IF($H$1:$H$94,ROW($A$1:$A$94)),ROW(35:35))),"")</f>
        <v/>
      </c>
      <c r="N40" s="9" t="str">
        <f t="shared" ca="1" si="6"/>
        <v/>
      </c>
      <c r="O40" s="9" t="str">
        <f t="shared" ca="1" si="7"/>
        <v/>
      </c>
      <c r="P40" s="8" t="str">
        <f t="shared" ca="1" si="8"/>
        <v/>
      </c>
      <c r="R40" s="34" t="str">
        <f t="shared" ca="1" si="0"/>
        <v/>
      </c>
      <c r="S40" s="34" t="str">
        <f t="shared" ca="1" si="1"/>
        <v/>
      </c>
      <c r="T40" s="8" t="str">
        <f t="shared" ca="1" si="9"/>
        <v/>
      </c>
      <c r="U40" s="16"/>
      <c r="V40" s="9" t="str">
        <f t="shared" ca="1" si="10"/>
        <v/>
      </c>
      <c r="W40" s="9" t="str">
        <f t="shared" ca="1" si="11"/>
        <v/>
      </c>
      <c r="X40" s="8" t="str">
        <f t="shared" ca="1" si="12"/>
        <v/>
      </c>
      <c r="Y40" s="31"/>
      <c r="Z40" s="9" t="str">
        <f t="shared" ca="1" si="13"/>
        <v/>
      </c>
      <c r="AA40" s="9" t="str">
        <f t="shared" ca="1" si="14"/>
        <v/>
      </c>
      <c r="AB40" s="8" t="str">
        <f t="shared" ca="1" si="15"/>
        <v/>
      </c>
    </row>
    <row r="41" spans="1:28" ht="45" customHeight="1" thickBot="1" x14ac:dyDescent="0.3">
      <c r="A41" s="1">
        <v>36</v>
      </c>
      <c r="B41" s="5" t="str">
        <f>IF((INDEX(Tracker!$D$5:$D$49,MATCH(Tracker!C40,Workplan!$A$6:$A$50,0)))=0,B40,INDEX(Tracker!$D$5:$D$49,MATCH(Tracker!C40,Workplan!$A$6:$A$50,0)))</f>
        <v>Trees</v>
      </c>
      <c r="C41" s="6" t="str">
        <f>INDEX(Tracker!$E$5:$E$49,MATCH(Tracker!C40,Workplan!$A$6:$A$50,0))</f>
        <v>Inspection</v>
      </c>
      <c r="D41" s="7" t="str">
        <f>IF(INDEX(Tracker!$L$5:$L$49,MATCH(Tracker!C40,Workplan!$A$6:$A$50,0))=0,"",INDEX(Tracker!$L$5:$L$49,MATCH(Tracker!C40,Workplan!$A$6:$A$50,0)))</f>
        <v/>
      </c>
      <c r="E41" s="7" t="b">
        <f t="shared" ca="1" si="2"/>
        <v>0</v>
      </c>
      <c r="F41" s="7" t="b">
        <f t="shared" ca="1" si="3"/>
        <v>0</v>
      </c>
      <c r="G41" s="7" t="b">
        <f t="shared" ca="1" si="4"/>
        <v>0</v>
      </c>
      <c r="H41" s="7" t="b">
        <f t="shared" ca="1" si="5"/>
        <v>0</v>
      </c>
      <c r="I41" s="1" t="str" cm="1">
        <f t="array" aca="1" ref="I41" ca="1">IFERROR(INDEX($A$1:$A$94,SMALL(IF($E$1:$E$94,ROW($A$1:$A$94)),ROW(36:36))),"")</f>
        <v/>
      </c>
      <c r="J41" s="1" t="str" cm="1">
        <f t="array" aca="1" ref="J41" ca="1">IFERROR(INDEX($A$1:$A$94,SMALL(IF($F$1:$F$94,ROW($A$1:$A$94)),ROW(36:36))),"")</f>
        <v/>
      </c>
      <c r="K41" s="1" t="str" cm="1">
        <f t="array" aca="1" ref="K41" ca="1">IFERROR(INDEX($A$1:$A$94,SMALL(IF($G$1:$G$94,ROW($A$1:$A$94)),ROW(36:36))),"")</f>
        <v/>
      </c>
      <c r="L41" s="1" t="str" cm="1">
        <f t="array" aca="1" ref="L41" ca="1">IFERROR(INDEX($A$1:$A$94,SMALL(IF($H$1:$H$94,ROW($A$1:$A$94)),ROW(36:36))),"")</f>
        <v/>
      </c>
      <c r="N41" s="9" t="str">
        <f t="shared" ca="1" si="6"/>
        <v/>
      </c>
      <c r="O41" s="9" t="str">
        <f t="shared" ca="1" si="7"/>
        <v/>
      </c>
      <c r="P41" s="8" t="str">
        <f t="shared" ca="1" si="8"/>
        <v/>
      </c>
      <c r="R41" s="34" t="str">
        <f t="shared" ca="1" si="0"/>
        <v/>
      </c>
      <c r="S41" s="34" t="str">
        <f t="shared" ca="1" si="1"/>
        <v/>
      </c>
      <c r="T41" s="8" t="str">
        <f t="shared" ca="1" si="9"/>
        <v/>
      </c>
      <c r="U41" s="16"/>
      <c r="V41" s="9" t="str">
        <f t="shared" ca="1" si="10"/>
        <v/>
      </c>
      <c r="W41" s="9" t="str">
        <f t="shared" ca="1" si="11"/>
        <v/>
      </c>
      <c r="X41" s="8" t="str">
        <f t="shared" ca="1" si="12"/>
        <v/>
      </c>
      <c r="Y41" s="31"/>
      <c r="Z41" s="9" t="str">
        <f t="shared" ca="1" si="13"/>
        <v/>
      </c>
      <c r="AA41" s="9" t="str">
        <f t="shared" ca="1" si="14"/>
        <v/>
      </c>
      <c r="AB41" s="8" t="str">
        <f t="shared" ca="1" si="15"/>
        <v/>
      </c>
    </row>
    <row r="42" spans="1:28" ht="45" customHeight="1" thickBot="1" x14ac:dyDescent="0.3">
      <c r="A42" s="1">
        <v>37</v>
      </c>
      <c r="B42" s="5" t="str">
        <f>IF((INDEX(Tracker!$D$5:$D$49,MATCH(Tracker!C41,Workplan!$A$6:$A$50,0)))=0,B41,INDEX(Tracker!$D$5:$D$49,MATCH(Tracker!C41,Workplan!$A$6:$A$50,0)))</f>
        <v>Trees</v>
      </c>
      <c r="C42" s="6" t="str">
        <f>INDEX(Tracker!$E$5:$E$49,MATCH(Tracker!C41,Workplan!$A$6:$A$50,0))</f>
        <v>Risk assessment review</v>
      </c>
      <c r="D42" s="7" t="str">
        <f>IF(INDEX(Tracker!$L$5:$L$49,MATCH(Tracker!C41,Workplan!$A$6:$A$50,0))=0,"",INDEX(Tracker!$L$5:$L$49,MATCH(Tracker!C41,Workplan!$A$6:$A$50,0)))</f>
        <v/>
      </c>
      <c r="E42" s="7" t="b">
        <f t="shared" ca="1" si="2"/>
        <v>0</v>
      </c>
      <c r="F42" s="7" t="b">
        <f t="shared" ca="1" si="3"/>
        <v>0</v>
      </c>
      <c r="G42" s="7" t="b">
        <f t="shared" ca="1" si="4"/>
        <v>0</v>
      </c>
      <c r="H42" s="7" t="b">
        <f t="shared" ca="1" si="5"/>
        <v>0</v>
      </c>
      <c r="I42" s="1" t="str" cm="1">
        <f t="array" aca="1" ref="I42" ca="1">IFERROR(INDEX($A$1:$A$94,SMALL(IF($E$1:$E$94,ROW($A$1:$A$94)),ROW(37:37))),"")</f>
        <v/>
      </c>
      <c r="J42" s="1" t="str" cm="1">
        <f t="array" aca="1" ref="J42" ca="1">IFERROR(INDEX($A$1:$A$94,SMALL(IF($F$1:$F$94,ROW($A$1:$A$94)),ROW(37:37))),"")</f>
        <v/>
      </c>
      <c r="K42" s="1" t="str" cm="1">
        <f t="array" aca="1" ref="K42" ca="1">IFERROR(INDEX($A$1:$A$94,SMALL(IF($G$1:$G$94,ROW($A$1:$A$94)),ROW(37:37))),"")</f>
        <v/>
      </c>
      <c r="L42" s="1" t="str" cm="1">
        <f t="array" aca="1" ref="L42" ca="1">IFERROR(INDEX($A$1:$A$94,SMALL(IF($H$1:$H$94,ROW($A$1:$A$94)),ROW(37:37))),"")</f>
        <v/>
      </c>
      <c r="N42" s="9" t="str">
        <f t="shared" ca="1" si="6"/>
        <v/>
      </c>
      <c r="O42" s="9" t="str">
        <f t="shared" ca="1" si="7"/>
        <v/>
      </c>
      <c r="P42" s="8" t="str">
        <f t="shared" ca="1" si="8"/>
        <v/>
      </c>
      <c r="R42" s="34" t="str">
        <f t="shared" ca="1" si="0"/>
        <v/>
      </c>
      <c r="S42" s="34" t="str">
        <f t="shared" ca="1" si="1"/>
        <v/>
      </c>
      <c r="T42" s="8" t="str">
        <f t="shared" ca="1" si="9"/>
        <v/>
      </c>
      <c r="U42" s="16"/>
      <c r="V42" s="9" t="str">
        <f t="shared" ca="1" si="10"/>
        <v/>
      </c>
      <c r="W42" s="9" t="str">
        <f t="shared" ca="1" si="11"/>
        <v/>
      </c>
      <c r="X42" s="8" t="str">
        <f t="shared" ca="1" si="12"/>
        <v/>
      </c>
      <c r="Y42" s="31"/>
      <c r="Z42" s="9" t="str">
        <f t="shared" ca="1" si="13"/>
        <v/>
      </c>
      <c r="AA42" s="9" t="str">
        <f t="shared" ca="1" si="14"/>
        <v/>
      </c>
      <c r="AB42" s="8" t="str">
        <f t="shared" ca="1" si="15"/>
        <v/>
      </c>
    </row>
    <row r="43" spans="1:28" ht="45" customHeight="1" thickBot="1" x14ac:dyDescent="0.3">
      <c r="A43" s="1">
        <v>38</v>
      </c>
      <c r="B43" s="5" t="str">
        <f>IF((INDEX(Tracker!$D$5:$D$49,MATCH(Tracker!C42,Workplan!$A$6:$A$50,0)))=0,B42,INDEX(Tracker!$D$5:$D$49,MATCH(Tracker!C42,Workplan!$A$6:$A$50,0)))</f>
        <v>Radon</v>
      </c>
      <c r="C43" s="6" t="str">
        <f>INDEX(Tracker!$E$5:$E$49,MATCH(Tracker!C42,Workplan!$A$6:$A$50,0))</f>
        <v>Review risk assessment and management arrangements</v>
      </c>
      <c r="D43" s="7" t="str">
        <f>IF(INDEX(Tracker!$L$5:$L$49,MATCH(Tracker!C42,Workplan!$A$6:$A$50,0))=0,"",INDEX(Tracker!$L$5:$L$49,MATCH(Tracker!C42,Workplan!$A$6:$A$50,0)))</f>
        <v/>
      </c>
      <c r="E43" s="7" t="b">
        <f t="shared" ca="1" si="2"/>
        <v>0</v>
      </c>
      <c r="F43" s="7" t="b">
        <f t="shared" ca="1" si="3"/>
        <v>0</v>
      </c>
      <c r="G43" s="7" t="b">
        <f t="shared" ca="1" si="4"/>
        <v>0</v>
      </c>
      <c r="H43" s="7" t="b">
        <f t="shared" ca="1" si="5"/>
        <v>0</v>
      </c>
      <c r="I43" s="1" t="str" cm="1">
        <f t="array" aca="1" ref="I43" ca="1">IFERROR(INDEX($A$1:$A$94,SMALL(IF($E$1:$E$94,ROW($A$1:$A$94)),ROW(38:38))),"")</f>
        <v/>
      </c>
      <c r="J43" s="1" t="str" cm="1">
        <f t="array" aca="1" ref="J43" ca="1">IFERROR(INDEX($A$1:$A$94,SMALL(IF($F$1:$F$94,ROW($A$1:$A$94)),ROW(38:38))),"")</f>
        <v/>
      </c>
      <c r="K43" s="1" t="str" cm="1">
        <f t="array" aca="1" ref="K43" ca="1">IFERROR(INDEX($A$1:$A$94,SMALL(IF($G$1:$G$94,ROW($A$1:$A$94)),ROW(38:38))),"")</f>
        <v/>
      </c>
      <c r="L43" s="1" t="str" cm="1">
        <f t="array" aca="1" ref="L43" ca="1">IFERROR(INDEX($A$1:$A$94,SMALL(IF($H$1:$H$94,ROW($A$1:$A$94)),ROW(38:38))),"")</f>
        <v/>
      </c>
      <c r="N43" s="9" t="str">
        <f t="shared" ca="1" si="6"/>
        <v/>
      </c>
      <c r="O43" s="9" t="str">
        <f t="shared" ca="1" si="7"/>
        <v/>
      </c>
      <c r="P43" s="8" t="str">
        <f t="shared" ca="1" si="8"/>
        <v/>
      </c>
      <c r="R43" s="34" t="str">
        <f t="shared" ca="1" si="0"/>
        <v/>
      </c>
      <c r="S43" s="34" t="str">
        <f t="shared" ca="1" si="1"/>
        <v/>
      </c>
      <c r="T43" s="8" t="str">
        <f t="shared" ca="1" si="9"/>
        <v/>
      </c>
      <c r="U43" s="16"/>
      <c r="V43" s="9" t="str">
        <f t="shared" ca="1" si="10"/>
        <v/>
      </c>
      <c r="W43" s="9" t="str">
        <f t="shared" ca="1" si="11"/>
        <v/>
      </c>
      <c r="X43" s="8" t="str">
        <f t="shared" ca="1" si="12"/>
        <v/>
      </c>
      <c r="Y43" s="31"/>
      <c r="Z43" s="9" t="str">
        <f t="shared" ca="1" si="13"/>
        <v/>
      </c>
      <c r="AA43" s="9" t="str">
        <f t="shared" ca="1" si="14"/>
        <v/>
      </c>
      <c r="AB43" s="8" t="str">
        <f t="shared" ca="1" si="15"/>
        <v/>
      </c>
    </row>
    <row r="44" spans="1:28" ht="45" customHeight="1" thickBot="1" x14ac:dyDescent="0.3">
      <c r="A44" s="1">
        <v>39</v>
      </c>
      <c r="B44" s="5" t="str">
        <f>IF((INDEX(Tracker!$D$5:$D$49,MATCH(Tracker!C43,Workplan!$A$6:$A$50,0)))=0,B43,INDEX(Tracker!$D$5:$D$49,MATCH(Tracker!C43,Workplan!$A$6:$A$50,0)))</f>
        <v>Lifts and lifting equipment</v>
      </c>
      <c r="C44" s="6" t="str">
        <f>INDEX(Tracker!$E$5:$E$49,MATCH(Tracker!C43,Workplan!$A$6:$A$50,0))</f>
        <v>Statutory inspection</v>
      </c>
      <c r="D44" s="7" t="str">
        <f>IF(INDEX(Tracker!$L$5:$L$49,MATCH(Tracker!C43,Workplan!$A$6:$A$50,0))=0,"",INDEX(Tracker!$L$5:$L$49,MATCH(Tracker!C43,Workplan!$A$6:$A$50,0)))</f>
        <v/>
      </c>
      <c r="E44" s="7" t="b">
        <f t="shared" ca="1" si="2"/>
        <v>0</v>
      </c>
      <c r="F44" s="7" t="b">
        <f t="shared" ca="1" si="3"/>
        <v>0</v>
      </c>
      <c r="G44" s="7" t="b">
        <f t="shared" ca="1" si="4"/>
        <v>0</v>
      </c>
      <c r="H44" s="7" t="b">
        <f t="shared" ca="1" si="5"/>
        <v>0</v>
      </c>
      <c r="I44" s="1" t="str" cm="1">
        <f t="array" aca="1" ref="I44" ca="1">IFERROR(INDEX($A$1:$A$94,SMALL(IF($E$1:$E$94,ROW($A$1:$A$94)),ROW(39:39))),"")</f>
        <v/>
      </c>
      <c r="J44" s="1" t="str" cm="1">
        <f t="array" aca="1" ref="J44" ca="1">IFERROR(INDEX($A$1:$A$94,SMALL(IF($F$1:$F$94,ROW($A$1:$A$94)),ROW(39:39))),"")</f>
        <v/>
      </c>
      <c r="K44" s="1" t="str" cm="1">
        <f t="array" aca="1" ref="K44" ca="1">IFERROR(INDEX($A$1:$A$94,SMALL(IF($G$1:$G$94,ROW($A$1:$A$94)),ROW(39:39))),"")</f>
        <v/>
      </c>
      <c r="L44" s="1" t="str" cm="1">
        <f t="array" aca="1" ref="L44" ca="1">IFERROR(INDEX($A$1:$A$94,SMALL(IF($H$1:$H$94,ROW($A$1:$A$94)),ROW(39:39))),"")</f>
        <v/>
      </c>
      <c r="N44" s="9" t="str">
        <f t="shared" ca="1" si="6"/>
        <v/>
      </c>
      <c r="O44" s="9" t="str">
        <f t="shared" ca="1" si="7"/>
        <v/>
      </c>
      <c r="P44" s="8" t="str">
        <f t="shared" ca="1" si="8"/>
        <v/>
      </c>
      <c r="R44" s="34" t="str">
        <f t="shared" ca="1" si="0"/>
        <v/>
      </c>
      <c r="S44" s="34" t="str">
        <f t="shared" ca="1" si="1"/>
        <v/>
      </c>
      <c r="T44" s="8" t="str">
        <f t="shared" ca="1" si="9"/>
        <v/>
      </c>
      <c r="U44" s="16"/>
      <c r="V44" s="9" t="str">
        <f t="shared" ca="1" si="10"/>
        <v/>
      </c>
      <c r="W44" s="9" t="str">
        <f t="shared" ca="1" si="11"/>
        <v/>
      </c>
      <c r="X44" s="8" t="str">
        <f t="shared" ca="1" si="12"/>
        <v/>
      </c>
      <c r="Y44" s="31"/>
      <c r="Z44" s="9" t="str">
        <f t="shared" ca="1" si="13"/>
        <v/>
      </c>
      <c r="AA44" s="9" t="str">
        <f t="shared" ca="1" si="14"/>
        <v/>
      </c>
      <c r="AB44" s="8" t="str">
        <f t="shared" ca="1" si="15"/>
        <v/>
      </c>
    </row>
    <row r="45" spans="1:28" ht="45" customHeight="1" thickBot="1" x14ac:dyDescent="0.3">
      <c r="A45" s="1">
        <v>40</v>
      </c>
      <c r="B45" s="5" t="str">
        <f>IF((INDEX(Tracker!$D$5:$D$49,MATCH(Tracker!C44,Workplan!$A$6:$A$50,0)))=0,B44,INDEX(Tracker!$D$5:$D$49,MATCH(Tracker!C44,Workplan!$A$6:$A$50,0)))</f>
        <v>Lifts and lifting equipment</v>
      </c>
      <c r="C45" s="6" t="str">
        <f>INDEX(Tracker!$E$5:$E$49,MATCH(Tracker!C44,Workplan!$A$6:$A$50,0))</f>
        <v>Emergency alarm test</v>
      </c>
      <c r="D45" s="7" t="str">
        <f>IF(INDEX(Tracker!$L$5:$L$49,MATCH(Tracker!C44,Workplan!$A$6:$A$50,0))=0,"",INDEX(Tracker!$L$5:$L$49,MATCH(Tracker!C44,Workplan!$A$6:$A$50,0)))</f>
        <v/>
      </c>
      <c r="E45" s="7" t="b">
        <f t="shared" ca="1" si="2"/>
        <v>0</v>
      </c>
      <c r="F45" s="7" t="b">
        <f t="shared" ca="1" si="3"/>
        <v>0</v>
      </c>
      <c r="G45" s="7" t="b">
        <f t="shared" ca="1" si="4"/>
        <v>0</v>
      </c>
      <c r="H45" s="7" t="b">
        <f t="shared" ca="1" si="5"/>
        <v>0</v>
      </c>
      <c r="I45" s="1" t="str" cm="1">
        <f t="array" aca="1" ref="I45" ca="1">IFERROR(INDEX($A$1:$A$94,SMALL(IF($E$1:$E$94,ROW($A$1:$A$94)),ROW(40:40))),"")</f>
        <v/>
      </c>
      <c r="J45" s="1" t="str" cm="1">
        <f t="array" aca="1" ref="J45" ca="1">IFERROR(INDEX($A$1:$A$94,SMALL(IF($F$1:$F$94,ROW($A$1:$A$94)),ROW(40:40))),"")</f>
        <v/>
      </c>
      <c r="K45" s="1" t="str" cm="1">
        <f t="array" aca="1" ref="K45" ca="1">IFERROR(INDEX($A$1:$A$94,SMALL(IF($G$1:$G$94,ROW($A$1:$A$94)),ROW(40:40))),"")</f>
        <v/>
      </c>
      <c r="L45" s="1" t="str" cm="1">
        <f t="array" aca="1" ref="L45" ca="1">IFERROR(INDEX($A$1:$A$94,SMALL(IF($H$1:$H$94,ROW($A$1:$A$94)),ROW(40:40))),"")</f>
        <v/>
      </c>
      <c r="N45" s="9" t="str">
        <f t="shared" ca="1" si="6"/>
        <v/>
      </c>
      <c r="O45" s="9" t="str">
        <f t="shared" ca="1" si="7"/>
        <v/>
      </c>
      <c r="P45" s="8" t="str">
        <f t="shared" ca="1" si="8"/>
        <v/>
      </c>
      <c r="R45" s="34" t="str">
        <f t="shared" ca="1" si="0"/>
        <v/>
      </c>
      <c r="S45" s="34" t="str">
        <f t="shared" ca="1" si="1"/>
        <v/>
      </c>
      <c r="T45" s="8" t="str">
        <f t="shared" ca="1" si="9"/>
        <v/>
      </c>
      <c r="U45" s="16"/>
      <c r="V45" s="9" t="str">
        <f t="shared" ca="1" si="10"/>
        <v/>
      </c>
      <c r="W45" s="9" t="str">
        <f t="shared" ca="1" si="11"/>
        <v/>
      </c>
      <c r="X45" s="8" t="str">
        <f t="shared" ca="1" si="12"/>
        <v/>
      </c>
      <c r="Y45" s="31"/>
      <c r="Z45" s="9" t="str">
        <f t="shared" ca="1" si="13"/>
        <v/>
      </c>
      <c r="AA45" s="9" t="str">
        <f t="shared" ca="1" si="14"/>
        <v/>
      </c>
      <c r="AB45" s="8" t="str">
        <f t="shared" ca="1" si="15"/>
        <v/>
      </c>
    </row>
    <row r="46" spans="1:28" ht="45" customHeight="1" thickBot="1" x14ac:dyDescent="0.3">
      <c r="A46" s="1">
        <v>41</v>
      </c>
      <c r="B46" s="5" t="str">
        <f>IF((INDEX(Tracker!$D$5:$D$49,MATCH(Tracker!C45,Workplan!$A$6:$A$50,0)))=0,B45,INDEX(Tracker!$D$5:$D$49,MATCH(Tracker!C45,Workplan!$A$6:$A$50,0)))</f>
        <v>Gym and playground equipment</v>
      </c>
      <c r="C46" s="6" t="str">
        <f>INDEX(Tracker!$E$5:$E$49,MATCH(Tracker!C45,Workplan!$A$6:$A$50,0))</f>
        <v>Inspection</v>
      </c>
      <c r="D46" s="7" t="str">
        <f>IF(INDEX(Tracker!$L$5:$L$49,MATCH(Tracker!C45,Workplan!$A$6:$A$50,0))=0,"",INDEX(Tracker!$L$5:$L$49,MATCH(Tracker!C45,Workplan!$A$6:$A$50,0)))</f>
        <v/>
      </c>
      <c r="E46" s="7" t="b">
        <f t="shared" ca="1" si="2"/>
        <v>0</v>
      </c>
      <c r="F46" s="7" t="b">
        <f t="shared" ca="1" si="3"/>
        <v>0</v>
      </c>
      <c r="G46" s="7" t="b">
        <f t="shared" ca="1" si="4"/>
        <v>0</v>
      </c>
      <c r="H46" s="7" t="b">
        <f t="shared" ca="1" si="5"/>
        <v>0</v>
      </c>
      <c r="I46" s="1" t="str" cm="1">
        <f t="array" aca="1" ref="I46" ca="1">IFERROR(INDEX($A$1:$A$94,SMALL(IF($E$1:$E$94,ROW($A$1:$A$94)),ROW(41:41))),"")</f>
        <v/>
      </c>
      <c r="J46" s="1" t="str" cm="1">
        <f t="array" aca="1" ref="J46" ca="1">IFERROR(INDEX($A$1:$A$94,SMALL(IF($F$1:$F$94,ROW($A$1:$A$94)),ROW(41:41))),"")</f>
        <v/>
      </c>
      <c r="K46" s="1" t="str" cm="1">
        <f t="array" aca="1" ref="K46" ca="1">IFERROR(INDEX($A$1:$A$94,SMALL(IF($G$1:$G$94,ROW($A$1:$A$94)),ROW(41:41))),"")</f>
        <v/>
      </c>
      <c r="L46" s="1" t="str" cm="1">
        <f t="array" aca="1" ref="L46" ca="1">IFERROR(INDEX($A$1:$A$94,SMALL(IF($H$1:$H$94,ROW($A$1:$A$94)),ROW(41:41))),"")</f>
        <v/>
      </c>
      <c r="N46" s="9" t="str">
        <f t="shared" ca="1" si="6"/>
        <v/>
      </c>
      <c r="O46" s="9" t="str">
        <f t="shared" ca="1" si="7"/>
        <v/>
      </c>
      <c r="P46" s="8" t="str">
        <f t="shared" ca="1" si="8"/>
        <v/>
      </c>
      <c r="R46" s="34" t="str">
        <f t="shared" ca="1" si="0"/>
        <v/>
      </c>
      <c r="S46" s="34" t="str">
        <f t="shared" ca="1" si="1"/>
        <v/>
      </c>
      <c r="T46" s="8" t="str">
        <f t="shared" ca="1" si="9"/>
        <v/>
      </c>
      <c r="U46" s="16"/>
      <c r="V46" s="9" t="str">
        <f t="shared" ca="1" si="10"/>
        <v/>
      </c>
      <c r="W46" s="9" t="str">
        <f t="shared" ca="1" si="11"/>
        <v/>
      </c>
      <c r="X46" s="8" t="str">
        <f t="shared" ca="1" si="12"/>
        <v/>
      </c>
      <c r="Y46" s="31"/>
      <c r="Z46" s="9" t="str">
        <f t="shared" ca="1" si="13"/>
        <v/>
      </c>
      <c r="AA46" s="9" t="str">
        <f t="shared" ca="1" si="14"/>
        <v/>
      </c>
      <c r="AB46" s="8" t="str">
        <f t="shared" ca="1" si="15"/>
        <v/>
      </c>
    </row>
    <row r="47" spans="1:28" ht="45" customHeight="1" thickBot="1" x14ac:dyDescent="0.3">
      <c r="A47" s="1">
        <v>42</v>
      </c>
      <c r="B47" s="5" t="str">
        <f>IF((INDEX(Tracker!$D$5:$D$49,MATCH(Tracker!C46,Workplan!$A$6:$A$50,0)))=0,B46,INDEX(Tracker!$D$5:$D$49,MATCH(Tracker!C46,Workplan!$A$6:$A$50,0)))</f>
        <v>Swimming pools and hydrotherapy pools</v>
      </c>
      <c r="C47" s="6" t="str">
        <f>INDEX(Tracker!$E$5:$E$49,MATCH(Tracker!C46,Workplan!$A$6:$A$50,0))</f>
        <v>Inspection and test, water and plant</v>
      </c>
      <c r="D47" s="7" t="str">
        <f>IF(INDEX(Tracker!$L$5:$L$49,MATCH(Tracker!C46,Workplan!$A$6:$A$50,0))=0,"",INDEX(Tracker!$L$5:$L$49,MATCH(Tracker!C46,Workplan!$A$6:$A$50,0)))</f>
        <v/>
      </c>
      <c r="E47" s="7" t="b">
        <f t="shared" ca="1" si="2"/>
        <v>0</v>
      </c>
      <c r="F47" s="7" t="b">
        <f t="shared" ca="1" si="3"/>
        <v>0</v>
      </c>
      <c r="G47" s="7" t="b">
        <f t="shared" ca="1" si="4"/>
        <v>0</v>
      </c>
      <c r="H47" s="7" t="b">
        <f t="shared" ca="1" si="5"/>
        <v>0</v>
      </c>
      <c r="I47" s="1" t="str" cm="1">
        <f t="array" aca="1" ref="I47" ca="1">IFERROR(INDEX($A$1:$A$94,SMALL(IF($E$1:$E$94,ROW($A$1:$A$94)),ROW(42:42))),"")</f>
        <v/>
      </c>
      <c r="J47" s="1" t="str" cm="1">
        <f t="array" aca="1" ref="J47" ca="1">IFERROR(INDEX($A$1:$A$94,SMALL(IF($F$1:$F$94,ROW($A$1:$A$94)),ROW(42:42))),"")</f>
        <v/>
      </c>
      <c r="K47" s="1" t="str" cm="1">
        <f t="array" aca="1" ref="K47" ca="1">IFERROR(INDEX($A$1:$A$94,SMALL(IF($G$1:$G$94,ROW($A$1:$A$94)),ROW(42:42))),"")</f>
        <v/>
      </c>
      <c r="L47" s="1" t="str" cm="1">
        <f t="array" aca="1" ref="L47" ca="1">IFERROR(INDEX($A$1:$A$94,SMALL(IF($H$1:$H$94,ROW($A$1:$A$94)),ROW(42:42))),"")</f>
        <v/>
      </c>
      <c r="N47" s="9" t="str">
        <f t="shared" ca="1" si="6"/>
        <v/>
      </c>
      <c r="O47" s="9" t="str">
        <f t="shared" ca="1" si="7"/>
        <v/>
      </c>
      <c r="P47" s="8" t="str">
        <f t="shared" ca="1" si="8"/>
        <v/>
      </c>
      <c r="R47" s="34" t="str">
        <f t="shared" ca="1" si="0"/>
        <v/>
      </c>
      <c r="S47" s="34" t="str">
        <f ca="1">IFERROR(INDEX($C$6:$C$50,MATCH(J47,$A$6:$A$50,0)),"")</f>
        <v/>
      </c>
      <c r="T47" s="8" t="str">
        <f t="shared" ca="1" si="9"/>
        <v/>
      </c>
      <c r="U47" s="16"/>
      <c r="V47" s="9" t="str">
        <f t="shared" ca="1" si="10"/>
        <v/>
      </c>
      <c r="W47" s="9" t="str">
        <f t="shared" ca="1" si="11"/>
        <v/>
      </c>
      <c r="X47" s="8" t="str">
        <f t="shared" ca="1" si="12"/>
        <v/>
      </c>
      <c r="Y47" s="31"/>
      <c r="Z47" s="9" t="str">
        <f t="shared" ca="1" si="13"/>
        <v/>
      </c>
      <c r="AA47" s="9" t="str">
        <f t="shared" ca="1" si="14"/>
        <v/>
      </c>
      <c r="AB47" s="8" t="str">
        <f t="shared" ca="1" si="15"/>
        <v/>
      </c>
    </row>
    <row r="48" spans="1:28" ht="45" customHeight="1" thickBot="1" x14ac:dyDescent="0.3">
      <c r="A48" s="1">
        <v>43</v>
      </c>
      <c r="B48" s="5" t="str">
        <f>IF((INDEX(Tracker!$D$5:$D$49,MATCH(Tracker!C47,Workplan!$A$6:$A$50,0)))=0,B47,INDEX(Tracker!$D$5:$D$49,MATCH(Tracker!C47,Workplan!$A$6:$A$50,0)))</f>
        <v>Pressure systems</v>
      </c>
      <c r="C48" s="6" t="str">
        <f>INDEX(Tracker!$E$5:$E$49,MATCH(Tracker!C47,Workplan!$A$6:$A$50,0))</f>
        <v>Maintenance and inspection</v>
      </c>
      <c r="D48" s="7" t="str">
        <f>IF(INDEX(Tracker!$L$5:$L$49,MATCH(Tracker!C47,Workplan!$A$6:$A$50,0))=0,"",INDEX(Tracker!$L$5:$L$49,MATCH(Tracker!C47,Workplan!$A$6:$A$50,0)))</f>
        <v/>
      </c>
      <c r="E48" s="7" t="b">
        <f t="shared" ca="1" si="2"/>
        <v>0</v>
      </c>
      <c r="F48" s="7" t="b">
        <f t="shared" ca="1" si="3"/>
        <v>0</v>
      </c>
      <c r="G48" s="7" t="b">
        <f t="shared" ca="1" si="4"/>
        <v>0</v>
      </c>
      <c r="H48" s="7" t="b">
        <f t="shared" ca="1" si="5"/>
        <v>0</v>
      </c>
      <c r="I48" s="1" t="str" cm="1">
        <f t="array" aca="1" ref="I48" ca="1">IFERROR(INDEX($A$1:$A$94,SMALL(IF($E$1:$E$94,ROW($A$1:$A$94)),ROW(43:43))),"")</f>
        <v/>
      </c>
      <c r="J48" s="1" t="str" cm="1">
        <f t="array" aca="1" ref="J48" ca="1">IFERROR(INDEX($A$1:$A$94,SMALL(IF($F$1:$F$94,ROW($A$1:$A$94)),ROW(43:43))),"")</f>
        <v/>
      </c>
      <c r="K48" s="1" t="str" cm="1">
        <f t="array" aca="1" ref="K48" ca="1">IFERROR(INDEX($A$1:$A$94,SMALL(IF($G$1:$G$94,ROW($A$1:$A$94)),ROW(43:43))),"")</f>
        <v/>
      </c>
      <c r="L48" s="1" t="str" cm="1">
        <f t="array" aca="1" ref="L48" ca="1">IFERROR(INDEX($A$1:$A$94,SMALL(IF($H$1:$H$94,ROW($A$1:$A$94)),ROW(43:43))),"")</f>
        <v/>
      </c>
      <c r="N48" s="9" t="str">
        <f t="shared" ca="1" si="6"/>
        <v/>
      </c>
      <c r="O48" s="9" t="str">
        <f t="shared" ca="1" si="7"/>
        <v/>
      </c>
      <c r="P48" s="8" t="str">
        <f t="shared" ca="1" si="8"/>
        <v/>
      </c>
      <c r="R48" s="34" t="str">
        <f t="shared" ca="1" si="0"/>
        <v/>
      </c>
      <c r="S48" s="34" t="str">
        <f t="shared" ref="S48:S50" ca="1" si="16">IFERROR(INDEX($C$6:$C$50,MATCH(J48,$A$6:$A$50,0)),"")</f>
        <v/>
      </c>
      <c r="T48" s="8" t="str">
        <f t="shared" ca="1" si="9"/>
        <v/>
      </c>
      <c r="U48" s="16"/>
      <c r="V48" s="9" t="str">
        <f t="shared" ca="1" si="10"/>
        <v/>
      </c>
      <c r="W48" s="9" t="str">
        <f t="shared" ca="1" si="11"/>
        <v/>
      </c>
      <c r="X48" s="8" t="str">
        <f t="shared" ca="1" si="12"/>
        <v/>
      </c>
      <c r="Y48" s="31"/>
      <c r="Z48" s="9" t="str">
        <f t="shared" ca="1" si="13"/>
        <v/>
      </c>
      <c r="AA48" s="9" t="str">
        <f t="shared" ca="1" si="14"/>
        <v/>
      </c>
      <c r="AB48" s="8" t="str">
        <f t="shared" ca="1" si="15"/>
        <v/>
      </c>
    </row>
    <row r="49" spans="1:28" ht="45" customHeight="1" thickBot="1" x14ac:dyDescent="0.3">
      <c r="A49" s="1">
        <v>44</v>
      </c>
      <c r="B49" s="5" t="str">
        <f>IF((INDEX(Tracker!$D$5:$D$49,MATCH(Tracker!C48,Workplan!$A$6:$A$50,0)))=0,B48,INDEX(Tracker!$D$5:$D$49,MATCH(Tracker!C48,Workplan!$A$6:$A$50,0)))</f>
        <v>Gas cylinders</v>
      </c>
      <c r="C49" s="6" t="str">
        <f>INDEX(Tracker!$E$5:$E$49,MATCH(Tracker!C48,Workplan!$A$6:$A$50,0))</f>
        <v>Inspection</v>
      </c>
      <c r="D49" s="7" t="str">
        <f>IF(INDEX(Tracker!$L$5:$L$49,MATCH(Tracker!C48,Workplan!$A$6:$A$50,0))=0,"",INDEX(Tracker!$L$5:$L$49,MATCH(Tracker!C48,Workplan!$A$6:$A$50,0)))</f>
        <v/>
      </c>
      <c r="E49" s="7" t="b">
        <f t="shared" ca="1" si="2"/>
        <v>0</v>
      </c>
      <c r="F49" s="7" t="b">
        <f t="shared" ca="1" si="3"/>
        <v>0</v>
      </c>
      <c r="G49" s="7" t="b">
        <f t="shared" ca="1" si="4"/>
        <v>0</v>
      </c>
      <c r="H49" s="7" t="b">
        <f t="shared" ca="1" si="5"/>
        <v>0</v>
      </c>
      <c r="I49" s="1" t="str" cm="1">
        <f t="array" aca="1" ref="I49" ca="1">IFERROR(INDEX($A$1:$A$94,SMALL(IF($E$1:$E$94,ROW($A$1:$A$94)),ROW(44:44))),"")</f>
        <v/>
      </c>
      <c r="J49" s="1" t="str" cm="1">
        <f t="array" aca="1" ref="J49" ca="1">IFERROR(INDEX($A$1:$A$94,SMALL(IF($F$1:$F$94,ROW($A$1:$A$94)),ROW(44:44))),"")</f>
        <v/>
      </c>
      <c r="K49" s="1" t="str" cm="1">
        <f t="array" aca="1" ref="K49" ca="1">IFERROR(INDEX($A$1:$A$94,SMALL(IF($G$1:$G$94,ROW($A$1:$A$94)),ROW(44:44))),"")</f>
        <v/>
      </c>
      <c r="L49" s="1" t="str" cm="1">
        <f t="array" aca="1" ref="L49" ca="1">IFERROR(INDEX($A$1:$A$94,SMALL(IF($H$1:$H$94,ROW($A$1:$A$94)),ROW(44:44))),"")</f>
        <v/>
      </c>
      <c r="N49" s="9" t="str">
        <f t="shared" ca="1" si="6"/>
        <v/>
      </c>
      <c r="O49" s="9" t="str">
        <f t="shared" ca="1" si="7"/>
        <v/>
      </c>
      <c r="P49" s="8" t="str">
        <f t="shared" ca="1" si="8"/>
        <v/>
      </c>
      <c r="R49" s="34" t="str">
        <f t="shared" ca="1" si="0"/>
        <v/>
      </c>
      <c r="S49" s="34" t="str">
        <f t="shared" ca="1" si="16"/>
        <v/>
      </c>
      <c r="T49" s="8" t="str">
        <f t="shared" ca="1" si="9"/>
        <v/>
      </c>
      <c r="U49" s="16"/>
      <c r="V49" s="9" t="str">
        <f t="shared" ca="1" si="10"/>
        <v/>
      </c>
      <c r="W49" s="9" t="str">
        <f t="shared" ca="1" si="11"/>
        <v/>
      </c>
      <c r="X49" s="8" t="str">
        <f t="shared" ca="1" si="12"/>
        <v/>
      </c>
      <c r="Y49" s="31"/>
      <c r="Z49" s="9" t="str">
        <f t="shared" ca="1" si="13"/>
        <v/>
      </c>
      <c r="AA49" s="9" t="str">
        <f t="shared" ca="1" si="14"/>
        <v/>
      </c>
      <c r="AB49" s="8" t="str">
        <f t="shared" ca="1" si="15"/>
        <v/>
      </c>
    </row>
    <row r="50" spans="1:28" ht="45" customHeight="1" x14ac:dyDescent="0.25">
      <c r="A50" s="1">
        <v>45</v>
      </c>
      <c r="B50" s="5" t="str">
        <f>IF((INDEX(Tracker!$D$5:$D$49,MATCH(Tracker!C49,Workplan!$A$6:$A$50,0)))=0,B49,INDEX(Tracker!$D$5:$D$49,MATCH(Tracker!C49,Workplan!$A$6:$A$50,0)))</f>
        <v>Storing hazardous substances</v>
      </c>
      <c r="C50" s="6" t="str">
        <f>INDEX(Tracker!$E$5:$E$49,MATCH(Tracker!C49,Workplan!$A$6:$A$50,0))</f>
        <v>COSHH assessment and review</v>
      </c>
      <c r="D50" s="7" t="str">
        <f>IF(INDEX(Tracker!$L$5:$L$49,MATCH(Tracker!C49,Workplan!$A$6:$A$50,0))=0,"",INDEX(Tracker!$L$5:$L$49,MATCH(Tracker!C49,Workplan!$A$6:$A$50,0)))</f>
        <v/>
      </c>
      <c r="E50" s="7" t="b">
        <f t="shared" ca="1" si="2"/>
        <v>0</v>
      </c>
      <c r="F50" s="7" t="b">
        <f t="shared" ca="1" si="3"/>
        <v>0</v>
      </c>
      <c r="G50" s="7" t="b">
        <f t="shared" ca="1" si="4"/>
        <v>0</v>
      </c>
      <c r="H50" s="7" t="b">
        <f t="shared" ca="1" si="5"/>
        <v>0</v>
      </c>
      <c r="I50" s="1" t="str" cm="1">
        <f t="array" aca="1" ref="I50" ca="1">IFERROR(INDEX($A$1:$A$94,SMALL(IF($E$1:$E$94,ROW($A$1:$A$94)),ROW(45:45))),"")</f>
        <v/>
      </c>
      <c r="J50" s="1" t="str" cm="1">
        <f t="array" aca="1" ref="J50" ca="1">IFERROR(INDEX($A$1:$A$94,SMALL(IF($F$1:$F$94,ROW($A$1:$A$94)),ROW(45:45))),"")</f>
        <v/>
      </c>
      <c r="K50" s="1" t="str" cm="1">
        <f t="array" aca="1" ref="K50" ca="1">IFERROR(INDEX($A$1:$A$94,SMALL(IF($G$1:$G$94,ROW($A$1:$A$94)),ROW(45:45))),"")</f>
        <v/>
      </c>
      <c r="L50" s="1" t="str" cm="1">
        <f t="array" aca="1" ref="L50" ca="1">IFERROR(INDEX($A$1:$A$94,SMALL(IF($H$1:$H$94,ROW($A$1:$A$94)),ROW(45:45))),"")</f>
        <v/>
      </c>
      <c r="N50" s="9" t="str">
        <f t="shared" ca="1" si="6"/>
        <v/>
      </c>
      <c r="O50" s="9" t="str">
        <f t="shared" ca="1" si="7"/>
        <v/>
      </c>
      <c r="P50" s="8" t="str">
        <f t="shared" ca="1" si="8"/>
        <v/>
      </c>
      <c r="R50" s="34" t="str">
        <f t="shared" ref="R50" ca="1" si="17">IFERROR(INDEX($B$6:$B$50,MATCH(J50,$A$6:$A$50,0)),"")</f>
        <v/>
      </c>
      <c r="S50" s="34" t="str">
        <f t="shared" ca="1" si="16"/>
        <v/>
      </c>
      <c r="T50" s="8" t="str">
        <f t="shared" ca="1" si="9"/>
        <v/>
      </c>
      <c r="U50" s="16"/>
      <c r="V50" s="9" t="str">
        <f t="shared" ca="1" si="10"/>
        <v/>
      </c>
      <c r="W50" s="9" t="str">
        <f t="shared" ca="1" si="11"/>
        <v/>
      </c>
      <c r="X50" s="8" t="str">
        <f t="shared" ca="1" si="12"/>
        <v/>
      </c>
      <c r="Y50" s="31"/>
      <c r="Z50" s="9" t="str">
        <f t="shared" ca="1" si="13"/>
        <v/>
      </c>
      <c r="AA50" s="9" t="str">
        <f t="shared" ca="1" si="14"/>
        <v/>
      </c>
      <c r="AB50" s="8" t="str">
        <f t="shared" ca="1" si="15"/>
        <v/>
      </c>
    </row>
    <row r="51" spans="1:28" ht="45" customHeight="1" x14ac:dyDescent="0.25">
      <c r="T51" s="33"/>
      <c r="U51" s="35"/>
      <c r="V51" s="11"/>
    </row>
    <row r="52" spans="1:28" ht="15.75" thickBot="1" x14ac:dyDescent="0.3"/>
    <row r="53" spans="1:28" ht="28.5" customHeight="1" thickBot="1" x14ac:dyDescent="0.3">
      <c r="Z53" s="137" t="s">
        <v>130</v>
      </c>
      <c r="AA53" s="138"/>
      <c r="AB53" s="139"/>
    </row>
    <row r="54" spans="1:28" ht="36.75" thickBot="1" x14ac:dyDescent="0.3">
      <c r="Z54" s="117" t="s">
        <v>131</v>
      </c>
      <c r="AA54" s="118" t="s">
        <v>132</v>
      </c>
      <c r="AB54" s="118" t="s">
        <v>133</v>
      </c>
    </row>
    <row r="55" spans="1:28" ht="43.5" customHeight="1" thickBot="1" x14ac:dyDescent="0.3">
      <c r="Z55" s="120" t="s">
        <v>134</v>
      </c>
      <c r="AA55" s="119" t="s">
        <v>135</v>
      </c>
      <c r="AB55" s="121">
        <v>45536</v>
      </c>
    </row>
    <row r="57" spans="1:28" ht="222" customHeight="1" x14ac:dyDescent="0.25">
      <c r="Z57" s="140" t="s">
        <v>142</v>
      </c>
      <c r="AA57" s="140"/>
      <c r="AB57" s="140"/>
    </row>
  </sheetData>
  <mergeCells count="6">
    <mergeCell ref="Z57:AB57"/>
    <mergeCell ref="N2:AB2"/>
    <mergeCell ref="N3:AB3"/>
    <mergeCell ref="V4:X4"/>
    <mergeCell ref="Z4:AB4"/>
    <mergeCell ref="Z53:AB53"/>
  </mergeCells>
  <conditionalFormatting sqref="Q6:Q21">
    <cfRule type="timePeriod" dxfId="2" priority="3" timePeriod="last7Days">
      <formula>AND(TODAY()-FLOOR(Q6,1)&lt;=6,FLOOR(Q6,1)&lt;=TODAY())</formula>
    </cfRule>
    <cfRule type="expression" dxfId="1" priority="4">
      <formula>"&lt;Today()"</formula>
    </cfRule>
  </conditionalFormatting>
  <conditionalFormatting sqref="P6:P50">
    <cfRule type="cellIs" dxfId="0" priority="1" operator="lessThan">
      <formula>TODAY()</formula>
    </cfRule>
  </conditionalFormatting>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BB15D95645693C419D99F437D9D70467" ma:contentTypeVersion="6" ma:contentTypeDescription="Create a new document." ma:contentTypeScope="" ma:versionID="02b8d23697360509f930a26d289bcd68">
  <xsd:schema xmlns:xsd="http://www.w3.org/2001/XMLSchema" xmlns:xs="http://www.w3.org/2001/XMLSchema" xmlns:p="http://schemas.microsoft.com/office/2006/metadata/properties" xmlns:ns2="c9d8870b-c42c-4da0-9cd4-0ae7103ff914" xmlns:ns3="41e1ea30-befa-4bf1-8c17-5d102e8e60b8" targetNamespace="http://schemas.microsoft.com/office/2006/metadata/properties" ma:root="true" ma:fieldsID="9e16c4231cc99e9515f98de3e2808730" ns2:_="" ns3:_="">
    <xsd:import namespace="c9d8870b-c42c-4da0-9cd4-0ae7103ff914"/>
    <xsd:import namespace="41e1ea30-befa-4bf1-8c17-5d102e8e60b8"/>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9d8870b-c42c-4da0-9cd4-0ae7103ff91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1e1ea30-befa-4bf1-8c17-5d102e8e60b8"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DCB30CF-9273-43FD-8967-F346655F299F}">
  <ds:schemaRefs>
    <ds:schemaRef ds:uri="http://purl.org/dc/dcmitype/"/>
    <ds:schemaRef ds:uri="http://schemas.openxmlformats.org/package/2006/metadata/core-properties"/>
    <ds:schemaRef ds:uri="c9d8870b-c42c-4da0-9cd4-0ae7103ff914"/>
    <ds:schemaRef ds:uri="http://purl.org/dc/elements/1.1/"/>
    <ds:schemaRef ds:uri="http://schemas.microsoft.com/office/2006/metadata/properties"/>
    <ds:schemaRef ds:uri="http://purl.org/dc/terms/"/>
    <ds:schemaRef ds:uri="http://schemas.microsoft.com/office/2006/documentManagement/types"/>
    <ds:schemaRef ds:uri="http://schemas.microsoft.com/office/infopath/2007/PartnerControls"/>
    <ds:schemaRef ds:uri="41e1ea30-befa-4bf1-8c17-5d102e8e60b8"/>
    <ds:schemaRef ds:uri="http://www.w3.org/XML/1998/namespace"/>
  </ds:schemaRefs>
</ds:datastoreItem>
</file>

<file path=customXml/itemProps2.xml><?xml version="1.0" encoding="utf-8"?>
<ds:datastoreItem xmlns:ds="http://schemas.openxmlformats.org/officeDocument/2006/customXml" ds:itemID="{72F7D21D-2E39-449C-80CE-B6EB80732C8C}">
  <ds:schemaRefs>
    <ds:schemaRef ds:uri="http://schemas.microsoft.com/DataMashup"/>
  </ds:schemaRefs>
</ds:datastoreItem>
</file>

<file path=customXml/itemProps3.xml><?xml version="1.0" encoding="utf-8"?>
<ds:datastoreItem xmlns:ds="http://schemas.openxmlformats.org/officeDocument/2006/customXml" ds:itemID="{68028865-415B-4ABB-864C-06ED0A744E5F}">
  <ds:schemaRefs>
    <ds:schemaRef ds:uri="http://schemas.microsoft.com/sharepoint/v3/contenttype/forms"/>
  </ds:schemaRefs>
</ds:datastoreItem>
</file>

<file path=customXml/itemProps4.xml><?xml version="1.0" encoding="utf-8"?>
<ds:datastoreItem xmlns:ds="http://schemas.openxmlformats.org/officeDocument/2006/customXml" ds:itemID="{C764A88F-C5CD-40BD-B556-A3E33A9D21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9d8870b-c42c-4da0-9cd4-0ae7103ff914"/>
    <ds:schemaRef ds:uri="41e1ea30-befa-4bf1-8c17-5d102e8e60b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About</vt:lpstr>
      <vt:lpstr>Contractor information</vt:lpstr>
      <vt:lpstr>Tracker</vt:lpstr>
      <vt:lpstr>Workplan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TYNDALL, Hannah</dc:creator>
  <cp:keywords/>
  <dc:description/>
  <cp:lastModifiedBy>Denise Garner</cp:lastModifiedBy>
  <cp:revision/>
  <dcterms:created xsi:type="dcterms:W3CDTF">2020-03-04T17:57:41Z</dcterms:created>
  <dcterms:modified xsi:type="dcterms:W3CDTF">2025-04-24T12:44:26Z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0x010100BB15D95645693C419D99F437D9D70467</vt:lpwstr>
  </property>
</Properties>
</file>